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1"/>
  </bookViews>
  <sheets>
    <sheet name="расчет" sheetId="1" r:id="rId1"/>
    <sheet name="оценка" sheetId="2" r:id="rId2"/>
  </sheets>
  <definedNames>
    <definedName name="_xlnm.Print_Titles" localSheetId="0">'расчет'!$7:$8</definedName>
    <definedName name="_xlnm.Print_Area" localSheetId="0">'расчет'!$A$1:$I$123</definedName>
  </definedNames>
  <calcPr fullCalcOnLoad="1"/>
</workbook>
</file>

<file path=xl/sharedStrings.xml><?xml version="1.0" encoding="utf-8"?>
<sst xmlns="http://schemas.openxmlformats.org/spreadsheetml/2006/main" count="326" uniqueCount="119">
  <si>
    <t>Расчет целевого значения индикатора</t>
  </si>
  <si>
    <t>Итого баллов</t>
  </si>
  <si>
    <t>Наименование ГРБС</t>
  </si>
  <si>
    <t>управление культуры Оричевского района</t>
  </si>
  <si>
    <t>управление образования Оричевского района</t>
  </si>
  <si>
    <t>управление финансов Оричевского района</t>
  </si>
  <si>
    <t>администрация Оричевского района</t>
  </si>
  <si>
    <t>Оричевская районная Дума</t>
  </si>
  <si>
    <t>4 -количество кварталов</t>
  </si>
  <si>
    <t xml:space="preserve">Бальная оценка  </t>
  </si>
  <si>
    <r>
      <t>Д</t>
    </r>
    <r>
      <rPr>
        <vertAlign val="subscript"/>
        <sz val="11"/>
        <color indexed="8"/>
        <rFont val="Times New Roman"/>
        <family val="1"/>
      </rPr>
      <t>У</t>
    </r>
    <r>
      <rPr>
        <sz val="11"/>
        <color indexed="8"/>
        <rFont val="Times New Roman"/>
        <family val="1"/>
      </rPr>
      <t xml:space="preserve"> – уточненные прогнозируемые объемы поступлений налоговых и неналоговых доходов районного бюджета на отчетный год, администрируемых соответствующим ГАДБ</t>
    </r>
  </si>
  <si>
    <t>n – количество муниципальных услуг (работ), оказываемых (выполняемых) соответствующим ГРБС (подведомственным учреждением);</t>
  </si>
  <si>
    <t>12 – количество месяцев в году</t>
  </si>
  <si>
    <t>i – муниципальная услуга (работа), оказываемая (выполняемая) соответствующим ГРБС (подведомственным учреждением), Услуги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</si>
  <si>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i – муниципальная услуга (работа), оказываемая (выполняемая) соответствующим ГРБС (подведомственным учреждением); Услуги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</si>
  <si>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Культура</t>
  </si>
  <si>
    <t xml:space="preserve">i – муниципальная услуга (работа), оказываемая (выполняемая) соответствующим ГРБС (подведомственным учреждением);Услуги по созданию муниципальных музеев </t>
  </si>
  <si>
    <t xml:space="preserve">i – муниципальная услуга (работа), оказываемая (выполняемая) соответствующим ГРБС (подведомственным учреждением);Услуги по предоставлению дополнительного образования детям муниципальными учреждениями </t>
  </si>
  <si>
    <t>i – муниципальная услуга (работа), оказываемая (выполняемая) соответствующим ГРБС (подведомственным учреждением);Услуги по предосталению бухгалтерского учета</t>
  </si>
  <si>
    <t>Образование</t>
  </si>
  <si>
    <t xml:space="preserve">i – муниципальная услуга (работа), оказываемая (выполняемая) соответствующим ГРБС (подведомственным учреждением);Услуги по предоставлению общедоступного бесплатного дошкольного образования   </t>
  </si>
  <si>
    <t xml:space="preserve">i – муниципальная услуга (работа), оказываемая (выполняемая) соответствующим ГРБС (подведомственным учреждением);Услуги по предоставлению общедоступного и бесплатного начального общего, основного общего, среднего полномочий по финансовому обеспечению образовательного процесса, отнесенных к полномочиям органов государственной власти субъектов Российской Федерации) </t>
  </si>
  <si>
    <t>i – муниципальная услуга (работа), оказываемая (выполняемая) соответствующим ГРБС (подведомственным учреждением);Услуги по предоставлению образования в специальных (коррекционных) образовательных учреждениях для детей-сирот и детей, оставшихся без попечения родителей с ограниченными возможностями здоровья</t>
  </si>
  <si>
    <t>i – муниципальная услуга (работа), оказываемая (выполняемая) соответствующим ГРБС (подведомственным учреждением);Услуги по предоставлению общедоступного бесплатного дошкольного образования в образовательных учреждениях для детей-сирот и детей, оставшихся без попечения родителей</t>
  </si>
  <si>
    <t>i – муниципальная услуга (работа), оказываемая (выполняемая) соответствующим ГРБС (подведомственным учреждением);Услуги по содержанию и материальному обеспечению детей-сирот и детей, оставшихся без опечения родителей</t>
  </si>
  <si>
    <t>Администрация (ХТУ)</t>
  </si>
  <si>
    <t>i – муниципальная услуга (работа), оказываемая (выполняемая) соответствующим ГРБС (подведомственным учреждением);Услуги по содержанию административного здания</t>
  </si>
  <si>
    <t>i – муниципальная услуга (работа), оказываемая (выполняемая) соответствующим ГРБС (подведомственным учреждением);Услуги по предоставлению автотранспорта</t>
  </si>
  <si>
    <t>и главными администраторами доходов - органами местного самоуправления и отраслевыми органами администрации Оричевского района</t>
  </si>
  <si>
    <t>Наименование показателя</t>
  </si>
  <si>
    <t>Управление по ЭФИ и ЗР</t>
  </si>
  <si>
    <t>Ув – общее количество уведомлений об изменении бюджетных ассигнований районного бюджета на финансовый год по соответствующему ГРБС, подготовленных в соответствии с Порядком составления и ведения сводной бюджетной росписи районного бюджета, утвержденным приказом управления финансов Оричевского района</t>
  </si>
  <si>
    <t>Уз - количество уведомлений об изменении бюджетных ассигнований районного бюджета на финансовый год по соответствующему ГРБС, подготовленных в связи с использованием субсидий, субвенций и иных межбюджетных трансфертов, имеющих целевое назначение, поступивших из областного и федерального бюджетов, и принятием решения Оричевской районной Думы о внесении изменений в решение Оричевской районной Думы о районном бюджете</t>
  </si>
  <si>
    <t>Ус - количество уведомлений об изменении бюджетных ассигнований районного бюджета на финансовый год по соответствующему ГРБС, подготовленных в связи с  исполнением судебных актов, предусматривающих обращение взыскания на средства районного бюджета, использованием средств резервного фонда администрации Оричевского района, распределением бюджетных ассигнований между получателями средств районного бюджета на конкурсной основе</t>
  </si>
  <si>
    <r>
      <t>Н</t>
    </r>
    <r>
      <rPr>
        <vertAlign val="subscript"/>
        <sz val="11"/>
        <color indexed="8"/>
        <rFont val="Times New Roman"/>
        <family val="1"/>
      </rPr>
      <t>КГ</t>
    </r>
    <r>
      <rPr>
        <sz val="11"/>
        <color indexed="8"/>
        <rFont val="Times New Roman"/>
        <family val="1"/>
      </rPr>
      <t xml:space="preserve"> – задолженность по неналоговым доходам, администрируемым соответствующим ГАДБ, на конец отчетного года в районный бюджет;</t>
    </r>
  </si>
  <si>
    <r>
      <t>Н</t>
    </r>
    <r>
      <rPr>
        <vertAlign val="subscript"/>
        <sz val="11"/>
        <color indexed="8"/>
        <rFont val="Times New Roman"/>
        <family val="1"/>
      </rPr>
      <t>НГ</t>
    </r>
    <r>
      <rPr>
        <sz val="11"/>
        <color indexed="8"/>
        <rFont val="Times New Roman"/>
        <family val="1"/>
      </rPr>
      <t xml:space="preserve"> – задолженность по неналоговым доходам, администрируемым соответствующим ГАДБ, на начало отчетного года в районный бюджет.</t>
    </r>
  </si>
  <si>
    <r>
      <t>МЗ</t>
    </r>
    <r>
      <rPr>
        <vertAlign val="superscript"/>
        <sz val="11"/>
        <color indexed="8"/>
        <rFont val="Times New Roman"/>
        <family val="1"/>
      </rPr>
      <t>i</t>
    </r>
    <r>
      <rPr>
        <vertAlign val="subscript"/>
        <sz val="11"/>
        <color indexed="8"/>
        <rFont val="Times New Roman"/>
        <family val="1"/>
      </rPr>
      <t>ф</t>
    </r>
    <r>
      <rPr>
        <sz val="11"/>
        <color indexed="8"/>
        <rFont val="Times New Roman"/>
        <family val="1"/>
      </rPr>
      <t xml:space="preserve"> – фактический объем оказанной муниципальной услуги (выполненной работы) соответствующим ГРБС (подведомственным учреждением) i-го вида;</t>
    </r>
  </si>
  <si>
    <r>
      <t>МЗ</t>
    </r>
    <r>
      <rPr>
        <vertAlign val="superscript"/>
        <sz val="11"/>
        <color indexed="8"/>
        <rFont val="Times New Roman"/>
        <family val="1"/>
      </rPr>
      <t>i</t>
    </r>
    <r>
      <rPr>
        <vertAlign val="subscript"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– муниципальное задание на оказание муниципальной услуги (выполнение работы) i-ого вида, установленное администрацией Оричевского района соответствующему ГРБС</t>
    </r>
  </si>
  <si>
    <r>
      <t>∑БА</t>
    </r>
    <r>
      <rPr>
        <vertAlign val="subscript"/>
        <sz val="11"/>
        <color indexed="8"/>
        <rFont val="Times New Roman"/>
        <family val="1"/>
      </rPr>
      <t>y</t>
    </r>
    <r>
      <rPr>
        <sz val="11"/>
        <color indexed="8"/>
        <rFont val="Times New Roman"/>
        <family val="1"/>
      </rPr>
      <t> – уточненный объем бюджетных ассигнований, предусмотренных сводной бюджетной росписью районного бюджета на содержание соответствующего ГРБС;</t>
    </r>
  </si>
  <si>
    <r>
      <t>∑БА</t>
    </r>
    <r>
      <rPr>
        <vertAlign val="subscript"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> – первоначальный объем бюджетных ассигнований, предусмотренных сводной бюджетной росписью областного бюджета на содержание соответствующего ГРБС</t>
    </r>
  </si>
  <si>
    <r>
      <t>∑ЦР</t>
    </r>
    <r>
      <rPr>
        <vertAlign val="subscript"/>
        <sz val="11"/>
        <color indexed="8"/>
        <rFont val="Times New Roman"/>
        <family val="1"/>
      </rPr>
      <t>ф</t>
    </r>
    <r>
      <rPr>
        <sz val="11"/>
        <color indexed="8"/>
        <rFont val="Times New Roman"/>
        <family val="1"/>
      </rPr>
      <t xml:space="preserve"> – кассовые расходы соответствующего ГРБС, проводимые за счет целевых безвозмездных поступлений (за исключением кассовых расходов, проводимых за счет целевых безвозмездных поступлений, поступивших в ноябре-декабре отчетного года);</t>
    </r>
  </si>
  <si>
    <r>
      <t>∑ЦР</t>
    </r>
    <r>
      <rPr>
        <vertAlign val="subscript"/>
        <sz val="11"/>
        <color indexed="8"/>
        <rFont val="Times New Roman"/>
        <family val="1"/>
      </rPr>
      <t>n</t>
    </r>
    <r>
      <rPr>
        <sz val="11"/>
        <color indexed="8"/>
        <rFont val="Times New Roman"/>
        <family val="1"/>
      </rPr>
      <t xml:space="preserve"> – фактически поступившие соответствующему ГРБС целевые безвозмездные поступления (за исключением поступивших в ноябре-декабре отчетного года)</t>
    </r>
  </si>
  <si>
    <r>
      <t>КР</t>
    </r>
    <r>
      <rPr>
        <vertAlign val="subscript"/>
        <sz val="11"/>
        <color indexed="8"/>
        <rFont val="Times New Roman"/>
        <family val="1"/>
      </rPr>
      <t>пл</t>
    </r>
    <r>
      <rPr>
        <sz val="11"/>
        <color indexed="8"/>
        <rFont val="Times New Roman"/>
        <family val="1"/>
      </rPr>
      <t xml:space="preserve"> – планируемые расходы по уточненному кассовому плану соответствующего ГРБС в отчетном году</t>
    </r>
  </si>
  <si>
    <r>
      <t>К</t>
    </r>
    <r>
      <rPr>
        <vertAlign val="subscript"/>
        <sz val="11"/>
        <color indexed="8"/>
        <rFont val="Times New Roman"/>
        <family val="1"/>
      </rPr>
      <t>З</t>
    </r>
    <r>
      <rPr>
        <sz val="11"/>
        <color indexed="8"/>
        <rFont val="Times New Roman"/>
        <family val="1"/>
      </rPr>
      <t xml:space="preserve"> – общее количество представленных соответствующим ГРБС заявок на внесение изменений в показатели кассового плана по кассовым выплатам;</t>
    </r>
  </si>
  <si>
    <r>
      <t>П</t>
    </r>
    <r>
      <rPr>
        <vertAlign val="subscript"/>
        <sz val="11"/>
        <color indexed="8"/>
        <rFont val="Times New Roman"/>
        <family val="1"/>
      </rPr>
      <t>13</t>
    </r>
    <r>
      <rPr>
        <sz val="11"/>
        <color indexed="8"/>
        <rFont val="Times New Roman"/>
        <family val="1"/>
      </rPr>
      <t xml:space="preserve"> – наличие фактов превышения заявленных объемов финансирования по средствам районного бюджета над произведенными кассовыми расходами более чем на 15 % в разрезе месяцев</t>
    </r>
  </si>
  <si>
    <r>
      <t>П</t>
    </r>
    <r>
      <rPr>
        <vertAlign val="subscript"/>
        <sz val="11"/>
        <color indexed="8"/>
        <rFont val="Times New Roman"/>
        <family val="1"/>
      </rPr>
      <t>15</t>
    </r>
    <r>
      <rPr>
        <sz val="11"/>
        <color indexed="8"/>
        <rFont val="Times New Roman"/>
        <family val="1"/>
      </rPr>
      <t xml:space="preserve"> – наличие просроченной кредиторской задолженности у соответствующего ГРБС (ГАДБ) с учетом его подведомственных учреждений </t>
    </r>
  </si>
  <si>
    <r>
      <t>П</t>
    </r>
    <r>
      <rPr>
        <vertAlign val="subscript"/>
        <sz val="11"/>
        <color indexed="8"/>
        <rFont val="Times New Roman"/>
        <family val="1"/>
      </rPr>
      <t xml:space="preserve">16 </t>
    </r>
    <r>
      <rPr>
        <sz val="11"/>
        <color indexed="8"/>
        <rFont val="Times New Roman"/>
        <family val="1"/>
      </rPr>
      <t>– наличие фактов представления в управление финансов соответствующим ГРБС (ГАДБ) бюджетной отчетности с нарушением установленного управлением финансов срока</t>
    </r>
  </si>
  <si>
    <r>
      <t>П</t>
    </r>
    <r>
      <rPr>
        <vertAlign val="subscript"/>
        <sz val="11"/>
        <color indexed="8"/>
        <rFont val="Times New Roman"/>
        <family val="1"/>
      </rPr>
      <t>17</t>
    </r>
    <r>
      <rPr>
        <sz val="11"/>
        <color indexed="8"/>
        <rFont val="Times New Roman"/>
        <family val="1"/>
      </rPr>
      <t xml:space="preserve"> – наличие установленных фактов нецелевого использования бюджетных средств у соответствующего ГРБС с учетом его подведомственных учреждений</t>
    </r>
  </si>
  <si>
    <r>
      <t>П</t>
    </r>
    <r>
      <rPr>
        <vertAlign val="subscript"/>
        <sz val="11"/>
        <color indexed="8"/>
        <rFont val="Times New Roman"/>
        <family val="1"/>
      </rPr>
      <t>18</t>
    </r>
    <r>
      <rPr>
        <sz val="11"/>
        <color indexed="8"/>
        <rFont val="Times New Roman"/>
        <family val="1"/>
      </rPr>
      <t xml:space="preserve"> – наличие установленных фактов неэффективного использования денежных и материальных ресурсов у соответствующего ГРБС с учетом его подведомственных учреждений</t>
    </r>
  </si>
  <si>
    <r>
      <t>П</t>
    </r>
    <r>
      <rPr>
        <vertAlign val="subscript"/>
        <sz val="11"/>
        <color indexed="8"/>
        <rFont val="Times New Roman"/>
        <family val="1"/>
      </rPr>
      <t>19</t>
    </r>
    <r>
      <rPr>
        <sz val="11"/>
        <color indexed="8"/>
        <rFont val="Times New Roman"/>
        <family val="1"/>
      </rPr>
      <t xml:space="preserve"> – наличие установленных фактов неправомерного использования бюджетных средств у соответствующего ГРБС с учетом его подведомственных учреждений</t>
    </r>
  </si>
  <si>
    <r>
      <t>П</t>
    </r>
    <r>
      <rPr>
        <vertAlign val="subscript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 xml:space="preserve"> – отсутствие фактов нарушения сроков выполнения соответствующим ГРБС мероприятий, установленных постановлением администрации Оричевского района о мерах по выполнению решения Оричевской районной Думы о районном бюджете на очередной финансовый год и плановый период</t>
    </r>
  </si>
  <si>
    <t>Пр – общее количество приказов руководителя соответствующего ГРБС о перераспределении бюджетных ассигнований между подведомственными получателями бюджетных средств в пределах одного раздела, подраздела, целевой статьи вида расходов и операции сектора государственного управления классификации расходов бюджетов</t>
  </si>
  <si>
    <r>
      <t>КР</t>
    </r>
    <r>
      <rPr>
        <vertAlign val="subscript"/>
        <sz val="11"/>
        <color indexed="8"/>
        <rFont val="Times New Roman"/>
        <family val="1"/>
      </rPr>
      <t>ф</t>
    </r>
    <r>
      <rPr>
        <sz val="11"/>
        <color indexed="8"/>
        <rFont val="Times New Roman"/>
        <family val="1"/>
      </rPr>
      <t xml:space="preserve"> – кассовые расходы соответствующего ГРБС, проведенные за отчетный год;</t>
    </r>
  </si>
  <si>
    <r>
      <t>Д</t>
    </r>
    <r>
      <rPr>
        <vertAlign val="subscript"/>
        <sz val="11"/>
        <color indexed="8"/>
        <rFont val="Times New Roman"/>
        <family val="1"/>
      </rPr>
      <t>Ф</t>
    </r>
    <r>
      <rPr>
        <sz val="11"/>
        <color indexed="8"/>
        <rFont val="Times New Roman"/>
        <family val="1"/>
      </rPr>
      <t xml:space="preserve"> – налоговые и неналоговые доходы, фактически поступившие в отчетном году в районный бюджет, администрируемые соответствующим ГАДБ</t>
    </r>
  </si>
  <si>
    <r>
      <t>Б</t>
    </r>
    <r>
      <rPr>
        <sz val="11"/>
        <color indexed="8"/>
        <rFont val="Times New Roman"/>
        <family val="1"/>
      </rPr>
      <t xml:space="preserve"> – исполнение бюджета муниципального района по расходам в отчеитном периоде, за исключениемсредств на содержание представительного органа, избирательной комиссии и контольно-счетной комиссии</t>
    </r>
  </si>
  <si>
    <t>Ау – исполнение бюджета муниципального района в рамках муниципальных программ в отчетном периоде</t>
  </si>
  <si>
    <r>
      <t>П</t>
    </r>
    <r>
      <rPr>
        <vertAlign val="subscript"/>
        <sz val="12"/>
        <color indexed="8"/>
        <rFont val="Times New Roman"/>
        <family val="1"/>
      </rPr>
      <t>15</t>
    </r>
    <r>
      <rPr>
        <sz val="12"/>
        <color indexed="8"/>
        <rFont val="Times New Roman"/>
        <family val="1"/>
      </rPr>
      <t xml:space="preserve"> – выполнение значения целевого показателя «Средняя заработная плата работников) в отчетном периоде</t>
    </r>
  </si>
  <si>
    <t>i – муниципальная услуга (работа), оказываемая (выполняемая) соответствующим ГРБС (подведомственным учреждением);Услуги по техническому обслуживанию и содержанию зданий и помещений учреждений культуры</t>
  </si>
  <si>
    <t xml:space="preserve">ПРИЛОЖЕНИЕ № 3 </t>
  </si>
  <si>
    <t xml:space="preserve">Результаты мониторинга качества финансового менеджмента, осуществляемого главными распорядителями бюджетных средств </t>
  </si>
  <si>
    <t>1.1 П1-Внесение изменений в сводную бюджетную роспись районного бюджета</t>
  </si>
  <si>
    <t>1.2 П2-Внесение изменений в бюджетную роспись ГРБС в части перераспределения бюджетных ассигнований между подведомственными получателями в пределах одного раздела, подраздела, целевой статьи, вида расходов и операции сектора государственного управления классификации расходов бюджетов</t>
  </si>
  <si>
    <t>1.3 П3- Своевременность предоставления утвержденных измененй в муниципальные программы в течении месяца после заседания Оричевской районной Думы  о районном бюджете</t>
  </si>
  <si>
    <t>3.1 П5-Выполнение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</si>
  <si>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3.1П5-Выполнение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</si>
  <si>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r>
      <t>П</t>
    </r>
    <r>
      <rPr>
        <vertAlign val="subscript"/>
        <sz val="12"/>
        <color indexed="8"/>
        <rFont val="Times New Roman"/>
        <family val="1"/>
      </rPr>
      <t>19</t>
    </r>
    <r>
      <rPr>
        <sz val="12"/>
        <color indexed="8"/>
        <rFont val="Times New Roman"/>
        <family val="1"/>
      </rPr>
      <t xml:space="preserve"> – наличие установленных фактов нарушения законодательства Российской Федерации о размещении заказов для государственных нужд (о контрактной системе в сфере закупок) у соответствующего ГРБС с учетом его подведомственных учреждений</t>
    </r>
  </si>
  <si>
    <r>
      <t>П</t>
    </r>
    <r>
      <rPr>
        <vertAlign val="subscript"/>
        <sz val="12"/>
        <color indexed="8"/>
        <rFont val="Times New Roman"/>
        <family val="1"/>
      </rPr>
      <t>21</t>
    </r>
    <r>
      <rPr>
        <sz val="12"/>
        <color indexed="8"/>
        <rFont val="Times New Roman"/>
        <family val="1"/>
      </rPr>
      <t xml:space="preserve"> – отсутствие фактов нарушения сроков выполнения соответствующим ГРБС мероприятий, установленных постановлением администрации Оричевского района о мерах по составлению проекта бюджета Оричевского района на очередной год и плановый период</t>
    </r>
  </si>
  <si>
    <t>ПДв-количество платежных документов, возвращенных отделом казначейского исполнения бюджета  управления финансов  соответствующему ГРБС с учетом его подведомственных учреждений</t>
  </si>
  <si>
    <r>
      <t>ПД</t>
    </r>
    <r>
      <rPr>
        <sz val="11"/>
        <color indexed="8"/>
        <rFont val="Times New Roman"/>
        <family val="1"/>
      </rPr>
      <t>N-общее количество платежных документов, по которым произведено санкционирование  оплаты денежных обязательств отделом казначейского исполнения бюджета управления финансов соотетствующему ГРБС с учетом его подведомственных учреждений</t>
    </r>
  </si>
  <si>
    <t>П4-отсутствие фактов нарушения сроков внесения изменений в муниципальные программы в течение месяца после заседанния Оричевской районной Думы о районном бюджете</t>
  </si>
  <si>
    <t>Начальник управления финансов Оричевского района</t>
  </si>
  <si>
    <t>Е.В. Лушпай</t>
  </si>
  <si>
    <t>Место занятое по итогам мониторинга в 1 группе</t>
  </si>
  <si>
    <t>Место занятое по итогам мониторинга во 2 группе</t>
  </si>
  <si>
    <t>х</t>
  </si>
  <si>
    <t xml:space="preserve">и главными администраторами доходов - органами местного самоуправления </t>
  </si>
  <si>
    <t>и отраслевыми органами администрации</t>
  </si>
  <si>
    <t xml:space="preserve">за 2016 год </t>
  </si>
  <si>
    <t xml:space="preserve"> за  2016 год</t>
  </si>
  <si>
    <t>Б – исполнение бюджета муниципального района по расходам в отчеитном периоде, за исключениемсредств на содержание представительного органа, избирательной комиссии и контольно-счетной комиссии</t>
  </si>
  <si>
    <r>
      <t>∑ЦР</t>
    </r>
    <r>
      <rPr>
        <vertAlign val="subscript"/>
        <sz val="11"/>
        <rFont val="Times New Roman"/>
        <family val="1"/>
      </rPr>
      <t>ф</t>
    </r>
    <r>
      <rPr>
        <sz val="11"/>
        <rFont val="Times New Roman"/>
        <family val="1"/>
      </rPr>
      <t xml:space="preserve"> – кассовые расходы соответствующего ГРБС, проводимые за счет целевых безвозмездных поступлений (за исключением кассовых расходов, проводимых за счет целевых безвозмездных поступлений, поступивших в ноябре-декабре отчетного года);</t>
    </r>
  </si>
  <si>
    <r>
      <t>∑ЦР</t>
    </r>
    <r>
      <rPr>
        <vertAlign val="subscript"/>
        <sz val="11"/>
        <rFont val="Times New Roman"/>
        <family val="1"/>
      </rPr>
      <t>n</t>
    </r>
    <r>
      <rPr>
        <sz val="11"/>
        <rFont val="Times New Roman"/>
        <family val="1"/>
      </rPr>
      <t xml:space="preserve"> – фактически поступившие соответствующему ГРБС целевые безвозмездные поступления (за исключением поступивших в ноябре-декабре отчетного года)</t>
    </r>
  </si>
  <si>
    <r>
      <t>П</t>
    </r>
    <r>
      <rPr>
        <vertAlign val="subscript"/>
        <sz val="11"/>
        <rFont val="Times New Roman"/>
        <family val="1"/>
      </rPr>
      <t>20</t>
    </r>
    <r>
      <rPr>
        <sz val="11"/>
        <rFont val="Times New Roman"/>
        <family val="1"/>
      </rPr>
      <t xml:space="preserve"> – отсутствие фактов нарушения сроков выполнения соответствующим ГРБС мероприятий, установленных постановлением администрации Оричевского района о мерах по выполнению решения Оричевской районной Думы о районном бюджете на очередной финансовый год и плановый период</t>
    </r>
  </si>
  <si>
    <r>
      <t>П</t>
    </r>
    <r>
      <rPr>
        <vertAlign val="subscript"/>
        <sz val="12"/>
        <rFont val="Times New Roman"/>
        <family val="1"/>
      </rPr>
      <t>21</t>
    </r>
    <r>
      <rPr>
        <sz val="12"/>
        <rFont val="Times New Roman"/>
        <family val="1"/>
      </rPr>
      <t xml:space="preserve"> – отсутствие фактов нарушения сроков выполнения соответствующим ГРБС мероприятий, установленных постановлением администрации Оричевского района о мерах по составлению проекта бюджета Оричевского района на очередной год и плановый период</t>
    </r>
  </si>
  <si>
    <t>i – муниципальная услуга (работа), оказываемая (выполняемая) соответствующим ГРБС (подведомственным учреждением), Услуги по реализации дополнительных общеразвивающих программ</t>
  </si>
  <si>
    <t>i – муниципальная услуга (работа), оказываемая (выполняемая) соответствующим ГРБС (подведомственным учреждением); Работа по организации деятельности клубных формирований и формирований самодеятельного народного тврочества</t>
  </si>
  <si>
    <t>i – муниципальная услуга (работа), оказываемая (выполняемая) соответствующим ГРБС (подведомственным учреждением);Услуги по реализации дополнительных предпрофессиональных программ в области искусств</t>
  </si>
  <si>
    <t>1. Исполнение бюджета по доходам</t>
  </si>
  <si>
    <t>1.1 П4-Отклонение от прогнозируемых объемов поступлений доходов районного бюджета, администрируемых соответствующим  ГАДБ</t>
  </si>
  <si>
    <t>1.2 П5-Динамика задолженности по неналоговым доходам районного бюджета, администрируемых соответствующим ГАДБ</t>
  </si>
  <si>
    <t>2.1 П5-Выполнение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</si>
  <si>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2. Исполнение бюджета по расходам</t>
  </si>
  <si>
    <t>2.2 П6-Выделение средств ГРБС сверх расходов, предусмотренных в соответствии с нормативами на обеспечение выполнения функций ГРБС, за исключениемфонда оплаты труда и оплаты коммунальных услуг, а так же  за исключением наделения федеральными и областными полномочиями</t>
  </si>
  <si>
    <t>2.3 П-7 Исполнение бюджета в рамках муниципальных программ</t>
  </si>
  <si>
    <t>2.4 П8-Отклонение кассовых расходов от объемов бюджетных ассигнований в части целевых безвозмездных поступлений, за исключением субвенций, доведенных соответствующему ГРБС</t>
  </si>
  <si>
    <t>2.5 П9-Соблюдение показателей кассового плана по кассовым выплатам без учета расходов, осуществляемых за счет целевых безвозмездных поступлений</t>
  </si>
  <si>
    <t>2.6 П10- Внесение изменений в показатели кассового плана по кассовым выплатам без учета расходов, осуществляемых за счет целевых безвозмездных поступлений</t>
  </si>
  <si>
    <t>2.7 П11-Наличие фактов превышения заявленных объемов финансирования по средствам районного бюджета над произведенными кассовыми расходами более чем на 15 % в разрезе месяцев</t>
  </si>
  <si>
    <t>2.8 П12-Наличие фактов отказа в санкционировании оплаты денежных обязательств по причинам несоответствия бюджетной смете, противоречия бюджетному законодательству, превышения остатков на лицевом счете</t>
  </si>
  <si>
    <r>
      <t>2.9 П13-</t>
    </r>
    <r>
      <rPr>
        <sz val="10"/>
        <color indexed="8"/>
        <rFont val="Times New Roman"/>
        <family val="1"/>
      </rPr>
      <t xml:space="preserve">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</t>
    </r>
    <r>
      <rPr>
        <sz val="11"/>
        <color indexed="8"/>
        <rFont val="Times New Roman"/>
        <family val="1"/>
      </rPr>
      <t xml:space="preserve">муниципальных образовательных  организаций общего и дошкольного образования и работников </t>
    </r>
    <r>
      <rPr>
        <sz val="10"/>
        <color indexed="8"/>
        <rFont val="Times New Roman"/>
        <family val="1"/>
      </rPr>
      <t xml:space="preserve">муниципальных учреждений культуры (основного персонала), заключенными между муниципальным образованием Оричевский муниципальный район и департаментом образования Кировской области, </t>
    </r>
    <r>
      <rPr>
        <sz val="11"/>
        <color indexed="8"/>
        <rFont val="Times New Roman"/>
        <family val="1"/>
      </rPr>
      <t>департаментом культуры Кировской области</t>
    </r>
  </si>
  <si>
    <t>3. Учет и отчетность</t>
  </si>
  <si>
    <t>3.1 П-14 Наличие фактов просроченной кредиторской задолженности по данным Справочной таблицы к отчету об исполнении консолидированного бюджета района района без учета расходов, осуществляемых за счет целевых безвозмездных поступлений</t>
  </si>
  <si>
    <t>3.2 П15-Качество и своевременность представления в управление финансов Оричевского района бюджетной отчетности</t>
  </si>
  <si>
    <t>4. Контроль и аудит</t>
  </si>
  <si>
    <t>4.1 П16-Наличие фактов нецелевого использования бюджетных средств, выявленных органами, осуществляющими государственный и муниципальный финансовый контроль</t>
  </si>
  <si>
    <t>4.2 П17-Наличие фактов неэффективного использования денежных и материальных ресурсов, выявленных органами, осуществляющими государственный и муниципальный финансовый контроль</t>
  </si>
  <si>
    <t>4.3 П18-Наличие фактов неправомерного использования бюджетных средств, выявленных органами, осуществляющими государственный и муниципальный финансовый контроль, по итогам года</t>
  </si>
  <si>
    <t>4.4 П19-Соблюдение законодательства Российской Федерации о размещении заказов для государственных нужд(о контрактной системе в сфере закупок)</t>
  </si>
  <si>
    <t>5. Подготовка и исполнение решений Оричевской районной Думы и иных нормативных правовых актов</t>
  </si>
  <si>
    <t>5.1 П20-Своевременность выполнения мероприятий, установленных постановлением администрации Оричевского района о мерах по выполнению решения Оричевской районной Думы о районном бюджете на очередной финансовый год и плановый период</t>
  </si>
  <si>
    <t>5.2 П21-Своевременность выполнения мероприятий, установленных постановлением администрации Оричевского района о мерах по составлению проекта бюджета Оричевского района на очередной год и плановый период</t>
  </si>
  <si>
    <t>к Порядку</t>
  </si>
  <si>
    <t>1.1 П4-Отклонение от прогнозируемых объемов поступлений доходов районного бюджета, администрируемых соответствующим  ГАДБ-органом местного самоуправления или отраслевым органом администрации Оричевского района</t>
  </si>
  <si>
    <t>2.2 П6-Выделение средств ГРБС сверх расходов, предусмотренных в соответствии с нормативами на обеспечение выполнения функций ГРБС, за исключением фонда оплаты труда и оплаты коммунальных услуг, а так же  за исключением наделения федеральными и областными полномочиями</t>
  </si>
  <si>
    <t>2.4 П8-Отклонение кассовых расходов от объемов бюджетных ассигнований в части   целевых безвозмездных поступлений, за исключением субвенций, доведенных соответствующему ГРБС</t>
  </si>
  <si>
    <r>
      <t>2.9 П13-</t>
    </r>
    <r>
      <rPr>
        <sz val="13"/>
        <color indexed="8"/>
        <rFont val="Times New Roman"/>
        <family val="1"/>
      </rPr>
      <t>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муниципальных образовательных  организаций общего и дошкольного образования и работников муниципальных учреждений культуры (основного персонала), заключенными между муниципальным образованием Оричевский муниципальный район и департаментом образования Кировской области, департаментом культуры Кировской области</t>
    </r>
  </si>
  <si>
    <t>3.1 П-14 Наличие фактов просроченной кредиторской задолженности по данным Справочной таблицы к отчету об исполнении консолидированного бюджета района без учета расходов, осуществляемых за счет целевых безвозмездных поступлений</t>
  </si>
  <si>
    <t>4.1 П16-Наличие фактов нецелевого использования бюджетных средств, выявленных органами, осуществляющими государственный и муниципальный финансовый контроль, по итогам года</t>
  </si>
  <si>
    <t>4.4 П19-Соблюдение законодательства Российской Федерации о контрактной системе в сфере закупок и правовых ( нормативных правовых) актов в сфере организации осуществления закупок товаров, работ, услуг и исполнение обязательств, установленных заключенными контрактами (гражданско-правовыми договорами) для обеспечения государственных нужд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</si>
</sst>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  <numFmt numFmtId="174" formatCode="0.000000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00"/>
    <numFmt numFmtId="183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3"/>
      <color indexed="8"/>
      <name val="Times New Roman"/>
      <family val="1"/>
    </font>
    <font>
      <vertAlign val="subscript"/>
      <sz val="11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173" fontId="55" fillId="0" borderId="10" xfId="0" applyNumberFormat="1" applyFont="1" applyBorder="1" applyAlignment="1">
      <alignment/>
    </xf>
    <xf numFmtId="173" fontId="55" fillId="0" borderId="10" xfId="0" applyNumberFormat="1" applyFont="1" applyBorder="1" applyAlignment="1">
      <alignment horizontal="right"/>
    </xf>
    <xf numFmtId="4" fontId="55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173" fontId="55" fillId="0" borderId="10" xfId="0" applyNumberFormat="1" applyFont="1" applyFill="1" applyBorder="1" applyAlignment="1">
      <alignment/>
    </xf>
    <xf numFmtId="4" fontId="55" fillId="0" borderId="10" xfId="0" applyNumberFormat="1" applyFont="1" applyFill="1" applyBorder="1" applyAlignment="1">
      <alignment/>
    </xf>
    <xf numFmtId="173" fontId="55" fillId="0" borderId="0" xfId="0" applyNumberFormat="1" applyFont="1" applyAlignment="1">
      <alignment/>
    </xf>
    <xf numFmtId="4" fontId="55" fillId="32" borderId="10" xfId="0" applyNumberFormat="1" applyFont="1" applyFill="1" applyBorder="1" applyAlignment="1">
      <alignment/>
    </xf>
    <xf numFmtId="4" fontId="55" fillId="0" borderId="10" xfId="0" applyNumberFormat="1" applyFont="1" applyBorder="1" applyAlignment="1">
      <alignment horizontal="right"/>
    </xf>
    <xf numFmtId="173" fontId="55" fillId="0" borderId="11" xfId="0" applyNumberFormat="1" applyFont="1" applyBorder="1" applyAlignment="1">
      <alignment/>
    </xf>
    <xf numFmtId="173" fontId="55" fillId="0" borderId="12" xfId="0" applyNumberFormat="1" applyFont="1" applyBorder="1" applyAlignment="1">
      <alignment/>
    </xf>
    <xf numFmtId="173" fontId="55" fillId="0" borderId="11" xfId="0" applyNumberFormat="1" applyFont="1" applyFill="1" applyBorder="1" applyAlignment="1">
      <alignment/>
    </xf>
    <xf numFmtId="173" fontId="55" fillId="0" borderId="12" xfId="0" applyNumberFormat="1" applyFont="1" applyFill="1" applyBorder="1" applyAlignment="1">
      <alignment/>
    </xf>
    <xf numFmtId="4" fontId="56" fillId="0" borderId="12" xfId="0" applyNumberFormat="1" applyFont="1" applyBorder="1" applyAlignment="1">
      <alignment/>
    </xf>
    <xf numFmtId="0" fontId="56" fillId="8" borderId="10" xfId="0" applyFont="1" applyFill="1" applyBorder="1" applyAlignment="1">
      <alignment/>
    </xf>
    <xf numFmtId="173" fontId="56" fillId="8" borderId="10" xfId="0" applyNumberFormat="1" applyFont="1" applyFill="1" applyBorder="1" applyAlignment="1">
      <alignment/>
    </xf>
    <xf numFmtId="173" fontId="5" fillId="8" borderId="10" xfId="0" applyNumberFormat="1" applyFont="1" applyFill="1" applyBorder="1" applyAlignment="1">
      <alignment/>
    </xf>
    <xf numFmtId="173" fontId="56" fillId="8" borderId="10" xfId="0" applyNumberFormat="1" applyFont="1" applyFill="1" applyBorder="1" applyAlignment="1">
      <alignment horizontal="right"/>
    </xf>
    <xf numFmtId="0" fontId="55" fillId="0" borderId="10" xfId="0" applyFont="1" applyBorder="1" applyAlignment="1">
      <alignment horizontal="center" textRotation="90" wrapText="1"/>
    </xf>
    <xf numFmtId="0" fontId="3" fillId="7" borderId="10" xfId="0" applyFont="1" applyFill="1" applyBorder="1" applyAlignment="1">
      <alignment horizontal="center" vertical="center" wrapText="1"/>
    </xf>
    <xf numFmtId="0" fontId="55" fillId="7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172" fontId="3" fillId="7" borderId="10" xfId="0" applyNumberFormat="1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57" fillId="0" borderId="0" xfId="0" applyFont="1" applyAlignment="1">
      <alignment/>
    </xf>
    <xf numFmtId="173" fontId="5" fillId="8" borderId="10" xfId="0" applyNumberFormat="1" applyFont="1" applyFill="1" applyBorder="1" applyAlignment="1">
      <alignment horizontal="right"/>
    </xf>
    <xf numFmtId="0" fontId="55" fillId="0" borderId="10" xfId="0" applyFont="1" applyBorder="1" applyAlignment="1">
      <alignment horizontal="center" textRotation="90" wrapText="1"/>
    </xf>
    <xf numFmtId="0" fontId="58" fillId="0" borderId="0" xfId="0" applyFont="1" applyAlignment="1">
      <alignment vertical="top" wrapText="1"/>
    </xf>
    <xf numFmtId="0" fontId="55" fillId="0" borderId="10" xfId="0" applyFont="1" applyFill="1" applyBorder="1" applyAlignment="1">
      <alignment horizontal="center" wrapText="1"/>
    </xf>
    <xf numFmtId="173" fontId="56" fillId="0" borderId="10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59" fillId="0" borderId="14" xfId="0" applyFont="1" applyBorder="1" applyAlignment="1">
      <alignment horizontal="center"/>
    </xf>
    <xf numFmtId="0" fontId="55" fillId="0" borderId="10" xfId="0" applyNumberFormat="1" applyFont="1" applyFill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left" vertical="top" wrapText="1"/>
    </xf>
    <xf numFmtId="4" fontId="56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 horizontal="right"/>
    </xf>
    <xf numFmtId="173" fontId="55" fillId="0" borderId="10" xfId="0" applyNumberFormat="1" applyFont="1" applyFill="1" applyBorder="1" applyAlignment="1">
      <alignment horizontal="right"/>
    </xf>
    <xf numFmtId="4" fontId="55" fillId="0" borderId="10" xfId="0" applyNumberFormat="1" applyFont="1" applyFill="1" applyBorder="1" applyAlignment="1">
      <alignment horizontal="right"/>
    </xf>
    <xf numFmtId="173" fontId="56" fillId="0" borderId="10" xfId="0" applyNumberFormat="1" applyFont="1" applyFill="1" applyBorder="1" applyAlignment="1">
      <alignment horizontal="right"/>
    </xf>
    <xf numFmtId="0" fontId="56" fillId="0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181" fontId="56" fillId="0" borderId="10" xfId="0" applyNumberFormat="1" applyFont="1" applyFill="1" applyBorder="1" applyAlignment="1">
      <alignment/>
    </xf>
    <xf numFmtId="0" fontId="58" fillId="0" borderId="0" xfId="0" applyFont="1" applyFill="1" applyAlignment="1">
      <alignment wrapText="1"/>
    </xf>
    <xf numFmtId="0" fontId="58" fillId="0" borderId="10" xfId="0" applyFont="1" applyFill="1" applyBorder="1" applyAlignment="1">
      <alignment vertical="top" wrapText="1"/>
    </xf>
    <xf numFmtId="0" fontId="55" fillId="0" borderId="12" xfId="0" applyFont="1" applyFill="1" applyBorder="1" applyAlignment="1">
      <alignment/>
    </xf>
    <xf numFmtId="0" fontId="60" fillId="0" borderId="0" xfId="0" applyFont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8" fillId="0" borderId="0" xfId="0" applyFont="1" applyAlignment="1">
      <alignment horizontal="left" vertical="top" wrapText="1"/>
    </xf>
    <xf numFmtId="0" fontId="58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8" borderId="10" xfId="0" applyFont="1" applyFill="1" applyBorder="1" applyAlignment="1">
      <alignment/>
    </xf>
    <xf numFmtId="0" fontId="12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8" borderId="12" xfId="0" applyFont="1" applyFill="1" applyBorder="1" applyAlignment="1">
      <alignment/>
    </xf>
    <xf numFmtId="173" fontId="55" fillId="33" borderId="10" xfId="0" applyNumberFormat="1" applyFont="1" applyFill="1" applyBorder="1" applyAlignment="1">
      <alignment/>
    </xf>
    <xf numFmtId="173" fontId="56" fillId="33" borderId="10" xfId="0" applyNumberFormat="1" applyFont="1" applyFill="1" applyBorder="1" applyAlignment="1">
      <alignment/>
    </xf>
    <xf numFmtId="2" fontId="55" fillId="33" borderId="10" xfId="0" applyNumberFormat="1" applyFont="1" applyFill="1" applyBorder="1" applyAlignment="1">
      <alignment/>
    </xf>
    <xf numFmtId="4" fontId="55" fillId="33" borderId="10" xfId="0" applyNumberFormat="1" applyFont="1" applyFill="1" applyBorder="1" applyAlignment="1">
      <alignment/>
    </xf>
    <xf numFmtId="0" fontId="58" fillId="0" borderId="0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textRotation="90" wrapText="1"/>
    </xf>
    <xf numFmtId="0" fontId="55" fillId="7" borderId="13" xfId="0" applyFont="1" applyFill="1" applyBorder="1" applyAlignment="1">
      <alignment horizontal="left" vertical="top" wrapText="1"/>
    </xf>
    <xf numFmtId="0" fontId="55" fillId="7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/>
    </xf>
    <xf numFmtId="173" fontId="55" fillId="8" borderId="10" xfId="0" applyNumberFormat="1" applyFont="1" applyFill="1" applyBorder="1" applyAlignment="1">
      <alignment/>
    </xf>
    <xf numFmtId="4" fontId="56" fillId="8" borderId="10" xfId="0" applyNumberFormat="1" applyFont="1" applyFill="1" applyBorder="1" applyAlignment="1">
      <alignment/>
    </xf>
    <xf numFmtId="2" fontId="56" fillId="8" borderId="10" xfId="0" applyNumberFormat="1" applyFont="1" applyFill="1" applyBorder="1" applyAlignment="1">
      <alignment/>
    </xf>
    <xf numFmtId="181" fontId="56" fillId="8" borderId="10" xfId="0" applyNumberFormat="1" applyFont="1" applyFill="1" applyBorder="1" applyAlignment="1">
      <alignment/>
    </xf>
    <xf numFmtId="4" fontId="56" fillId="13" borderId="12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 textRotation="90" wrapText="1"/>
    </xf>
    <xf numFmtId="0" fontId="55" fillId="6" borderId="13" xfId="0" applyFont="1" applyFill="1" applyBorder="1" applyAlignment="1">
      <alignment horizontal="left" wrapText="1"/>
    </xf>
    <xf numFmtId="0" fontId="55" fillId="6" borderId="11" xfId="0" applyFont="1" applyFill="1" applyBorder="1" applyAlignment="1">
      <alignment horizontal="left" wrapText="1"/>
    </xf>
    <xf numFmtId="0" fontId="55" fillId="6" borderId="12" xfId="0" applyFont="1" applyFill="1" applyBorder="1" applyAlignment="1">
      <alignment horizontal="left" wrapText="1"/>
    </xf>
    <xf numFmtId="0" fontId="55" fillId="6" borderId="13" xfId="0" applyFont="1" applyFill="1" applyBorder="1" applyAlignment="1">
      <alignment horizontal="center" wrapText="1"/>
    </xf>
    <xf numFmtId="0" fontId="55" fillId="6" borderId="11" xfId="0" applyFont="1" applyFill="1" applyBorder="1" applyAlignment="1">
      <alignment horizontal="center" wrapText="1"/>
    </xf>
    <xf numFmtId="0" fontId="55" fillId="6" borderId="12" xfId="0" applyFont="1" applyFill="1" applyBorder="1" applyAlignment="1">
      <alignment horizontal="center" wrapText="1"/>
    </xf>
    <xf numFmtId="0" fontId="56" fillId="32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55" fillId="0" borderId="15" xfId="0" applyFont="1" applyBorder="1" applyAlignment="1">
      <alignment horizontal="center" textRotation="90" wrapText="1"/>
    </xf>
    <xf numFmtId="0" fontId="55" fillId="0" borderId="16" xfId="0" applyFont="1" applyBorder="1" applyAlignment="1">
      <alignment horizontal="center" textRotation="90" wrapText="1"/>
    </xf>
    <xf numFmtId="0" fontId="55" fillId="0" borderId="17" xfId="0" applyFont="1" applyBorder="1" applyAlignment="1">
      <alignment horizontal="center" textRotation="90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73" fontId="55" fillId="0" borderId="13" xfId="0" applyNumberFormat="1" applyFont="1" applyFill="1" applyBorder="1" applyAlignment="1">
      <alignment horizontal="center"/>
    </xf>
    <xf numFmtId="173" fontId="55" fillId="0" borderId="11" xfId="0" applyNumberFormat="1" applyFont="1" applyFill="1" applyBorder="1" applyAlignment="1">
      <alignment horizontal="center"/>
    </xf>
    <xf numFmtId="173" fontId="55" fillId="0" borderId="12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173" fontId="55" fillId="0" borderId="11" xfId="0" applyNumberFormat="1" applyFont="1" applyBorder="1" applyAlignment="1">
      <alignment horizontal="center"/>
    </xf>
    <xf numFmtId="0" fontId="58" fillId="0" borderId="0" xfId="0" applyFont="1" applyBorder="1" applyAlignment="1">
      <alignment horizontal="left"/>
    </xf>
    <xf numFmtId="0" fontId="59" fillId="0" borderId="14" xfId="0" applyFont="1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5" fillId="0" borderId="10" xfId="0" applyFont="1" applyBorder="1" applyAlignment="1">
      <alignment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56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173" fontId="55" fillId="0" borderId="10" xfId="0" applyNumberFormat="1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view="pageBreakPreview" zoomScale="60" zoomScaleNormal="60" workbookViewId="0" topLeftCell="A1">
      <pane xSplit="2" ySplit="9" topLeftCell="C1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19" sqref="J119"/>
    </sheetView>
  </sheetViews>
  <sheetFormatPr defaultColWidth="9.140625" defaultRowHeight="15"/>
  <cols>
    <col min="1" max="1" width="14.8515625" style="1" customWidth="1"/>
    <col min="2" max="2" width="45.421875" style="24" customWidth="1"/>
    <col min="3" max="3" width="12.57421875" style="1" customWidth="1"/>
    <col min="4" max="4" width="15.57421875" style="1" customWidth="1"/>
    <col min="5" max="5" width="14.7109375" style="1" customWidth="1"/>
    <col min="6" max="6" width="12.28125" style="1" customWidth="1"/>
    <col min="7" max="7" width="14.421875" style="1" customWidth="1"/>
    <col min="8" max="8" width="13.421875" style="1" customWidth="1"/>
    <col min="9" max="9" width="12.8515625" style="1" customWidth="1"/>
    <col min="10" max="12" width="9.140625" style="1" customWidth="1"/>
    <col min="13" max="13" width="12.140625" style="1" customWidth="1"/>
    <col min="14" max="16384" width="9.140625" style="1" customWidth="1"/>
  </cols>
  <sheetData>
    <row r="1" spans="8:9" ht="15.75">
      <c r="H1" s="115" t="s">
        <v>58</v>
      </c>
      <c r="I1" s="115"/>
    </row>
    <row r="2" spans="8:9" ht="26.25" customHeight="1">
      <c r="H2" s="81" t="s">
        <v>111</v>
      </c>
      <c r="I2" s="80"/>
    </row>
    <row r="3" spans="1:9" ht="24" customHeight="1">
      <c r="A3" s="118" t="s">
        <v>59</v>
      </c>
      <c r="B3" s="118"/>
      <c r="C3" s="118"/>
      <c r="D3" s="118"/>
      <c r="E3" s="118"/>
      <c r="F3" s="118"/>
      <c r="G3" s="118"/>
      <c r="H3" s="118"/>
      <c r="I3" s="118"/>
    </row>
    <row r="4" spans="1:9" ht="27" customHeight="1">
      <c r="A4" s="116" t="s">
        <v>28</v>
      </c>
      <c r="B4" s="116"/>
      <c r="C4" s="116"/>
      <c r="D4" s="116"/>
      <c r="E4" s="116"/>
      <c r="F4" s="116"/>
      <c r="G4" s="116"/>
      <c r="H4" s="116"/>
      <c r="I4" s="116"/>
    </row>
    <row r="5" spans="1:9" ht="27" customHeight="1">
      <c r="A5" s="37"/>
      <c r="B5" s="37"/>
      <c r="C5" s="122" t="s">
        <v>78</v>
      </c>
      <c r="D5" s="122"/>
      <c r="E5" s="37"/>
      <c r="F5" s="37"/>
      <c r="G5" s="37"/>
      <c r="H5" s="37"/>
      <c r="I5" s="37"/>
    </row>
    <row r="6" spans="1:9" ht="27" customHeight="1">
      <c r="A6" s="37"/>
      <c r="B6" s="37"/>
      <c r="C6" s="37"/>
      <c r="D6" s="37"/>
      <c r="E6" s="37"/>
      <c r="F6" s="37"/>
      <c r="G6" s="37"/>
      <c r="H6" s="37"/>
      <c r="I6" s="37"/>
    </row>
    <row r="7" spans="1:9" ht="15">
      <c r="A7" s="117" t="s">
        <v>29</v>
      </c>
      <c r="B7" s="117"/>
      <c r="C7" s="117" t="s">
        <v>2</v>
      </c>
      <c r="D7" s="117"/>
      <c r="E7" s="117"/>
      <c r="F7" s="117"/>
      <c r="G7" s="117"/>
      <c r="H7" s="117"/>
      <c r="I7" s="117"/>
    </row>
    <row r="8" spans="1:9" ht="81" customHeight="1">
      <c r="A8" s="117"/>
      <c r="B8" s="117"/>
      <c r="C8" s="22" t="s">
        <v>5</v>
      </c>
      <c r="D8" s="22" t="s">
        <v>4</v>
      </c>
      <c r="E8" s="23" t="s">
        <v>3</v>
      </c>
      <c r="F8" s="22" t="s">
        <v>30</v>
      </c>
      <c r="G8" s="22" t="s">
        <v>6</v>
      </c>
      <c r="H8" s="22" t="s">
        <v>7</v>
      </c>
      <c r="I8" s="22"/>
    </row>
    <row r="9" spans="1:9" ht="17.25" customHeight="1">
      <c r="A9" s="21"/>
      <c r="B9" s="113"/>
      <c r="C9" s="113"/>
      <c r="D9" s="113"/>
      <c r="E9" s="113"/>
      <c r="F9" s="113"/>
      <c r="G9" s="113"/>
      <c r="H9" s="113"/>
      <c r="I9" s="113"/>
    </row>
    <row r="10" spans="1:9" ht="120.75" customHeight="1" hidden="1">
      <c r="A10" s="94" t="s">
        <v>60</v>
      </c>
      <c r="B10" s="27" t="s">
        <v>31</v>
      </c>
      <c r="C10" s="76">
        <v>14</v>
      </c>
      <c r="D10" s="76">
        <f>27-10</f>
        <v>17</v>
      </c>
      <c r="E10" s="76">
        <v>11</v>
      </c>
      <c r="F10" s="76">
        <v>11</v>
      </c>
      <c r="G10" s="76">
        <v>28</v>
      </c>
      <c r="H10" s="76">
        <v>8</v>
      </c>
      <c r="I10" s="76">
        <v>0</v>
      </c>
    </row>
    <row r="11" spans="1:9" ht="165" customHeight="1" hidden="1">
      <c r="A11" s="94"/>
      <c r="B11" s="27" t="s">
        <v>32</v>
      </c>
      <c r="C11" s="76">
        <v>6</v>
      </c>
      <c r="D11" s="76">
        <v>6</v>
      </c>
      <c r="E11" s="76">
        <v>6</v>
      </c>
      <c r="F11" s="76">
        <v>5</v>
      </c>
      <c r="G11" s="76">
        <v>16</v>
      </c>
      <c r="H11" s="76">
        <v>5</v>
      </c>
      <c r="I11" s="76">
        <v>0</v>
      </c>
    </row>
    <row r="12" spans="1:9" ht="162.75" customHeight="1" hidden="1">
      <c r="A12" s="94"/>
      <c r="B12" s="27" t="s">
        <v>33</v>
      </c>
      <c r="C12" s="76">
        <v>2</v>
      </c>
      <c r="D12" s="76">
        <v>0</v>
      </c>
      <c r="E12" s="76">
        <v>0</v>
      </c>
      <c r="F12" s="76">
        <v>0</v>
      </c>
      <c r="G12" s="76">
        <v>2</v>
      </c>
      <c r="H12" s="76">
        <v>0</v>
      </c>
      <c r="I12" s="76">
        <v>0</v>
      </c>
    </row>
    <row r="13" spans="1:9" ht="15" hidden="1">
      <c r="A13" s="94"/>
      <c r="B13" s="28" t="s">
        <v>8</v>
      </c>
      <c r="C13" s="76">
        <v>4</v>
      </c>
      <c r="D13" s="76">
        <v>4</v>
      </c>
      <c r="E13" s="3">
        <v>4</v>
      </c>
      <c r="F13" s="76">
        <v>4</v>
      </c>
      <c r="G13" s="76">
        <v>4</v>
      </c>
      <c r="H13" s="76">
        <v>4</v>
      </c>
      <c r="I13" s="76">
        <v>4</v>
      </c>
    </row>
    <row r="14" spans="1:9" ht="15" hidden="1">
      <c r="A14" s="94"/>
      <c r="B14" s="25" t="s">
        <v>0</v>
      </c>
      <c r="C14" s="78">
        <f>(C10-C11-C12)/4</f>
        <v>1.5</v>
      </c>
      <c r="D14" s="78">
        <f aca="true" t="shared" si="0" ref="D14:I14">(D10-D11-D12)/4</f>
        <v>2.75</v>
      </c>
      <c r="E14" s="6">
        <f t="shared" si="0"/>
        <v>1.25</v>
      </c>
      <c r="F14" s="78">
        <f t="shared" si="0"/>
        <v>1.5</v>
      </c>
      <c r="G14" s="78">
        <f t="shared" si="0"/>
        <v>2.5</v>
      </c>
      <c r="H14" s="78">
        <f t="shared" si="0"/>
        <v>0.75</v>
      </c>
      <c r="I14" s="78">
        <f t="shared" si="0"/>
        <v>0</v>
      </c>
    </row>
    <row r="15" spans="1:9" ht="15" hidden="1">
      <c r="A15" s="94"/>
      <c r="B15" s="26" t="s">
        <v>9</v>
      </c>
      <c r="C15" s="77">
        <v>1</v>
      </c>
      <c r="D15" s="18">
        <v>1</v>
      </c>
      <c r="E15" s="18">
        <v>1</v>
      </c>
      <c r="F15" s="77">
        <v>1</v>
      </c>
      <c r="G15" s="77">
        <v>0</v>
      </c>
      <c r="H15" s="77">
        <v>1</v>
      </c>
      <c r="I15" s="77">
        <v>0</v>
      </c>
    </row>
    <row r="16" spans="1:9" ht="223.5" customHeight="1" hidden="1">
      <c r="A16" s="94" t="s">
        <v>61</v>
      </c>
      <c r="B16" s="27" t="s">
        <v>51</v>
      </c>
      <c r="C16" s="76">
        <v>0</v>
      </c>
      <c r="D16" s="76">
        <v>10</v>
      </c>
      <c r="E16" s="76">
        <v>4</v>
      </c>
      <c r="F16" s="76">
        <v>0</v>
      </c>
      <c r="G16" s="76">
        <v>0</v>
      </c>
      <c r="H16" s="76">
        <v>0</v>
      </c>
      <c r="I16" s="76">
        <v>0</v>
      </c>
    </row>
    <row r="17" spans="1:9" ht="15" customHeight="1" hidden="1">
      <c r="A17" s="94"/>
      <c r="B17" s="28" t="s">
        <v>8</v>
      </c>
      <c r="C17" s="76">
        <v>4</v>
      </c>
      <c r="D17" s="76">
        <v>4</v>
      </c>
      <c r="E17" s="3">
        <v>4</v>
      </c>
      <c r="F17" s="76">
        <v>4</v>
      </c>
      <c r="G17" s="76">
        <v>4</v>
      </c>
      <c r="H17" s="76">
        <v>4</v>
      </c>
      <c r="I17" s="76">
        <v>4</v>
      </c>
    </row>
    <row r="18" spans="1:9" ht="17.25" customHeight="1" hidden="1">
      <c r="A18" s="94"/>
      <c r="B18" s="25" t="s">
        <v>0</v>
      </c>
      <c r="C18" s="79">
        <f>C16/C17</f>
        <v>0</v>
      </c>
      <c r="D18" s="79">
        <f aca="true" t="shared" si="1" ref="D18:I18">D16/D17</f>
        <v>2.5</v>
      </c>
      <c r="E18" s="10">
        <f t="shared" si="1"/>
        <v>1</v>
      </c>
      <c r="F18" s="79">
        <f t="shared" si="1"/>
        <v>0</v>
      </c>
      <c r="G18" s="79">
        <f t="shared" si="1"/>
        <v>0</v>
      </c>
      <c r="H18" s="79">
        <f t="shared" si="1"/>
        <v>0</v>
      </c>
      <c r="I18" s="79">
        <f t="shared" si="1"/>
        <v>0</v>
      </c>
    </row>
    <row r="19" spans="1:9" ht="16.5" customHeight="1" hidden="1">
      <c r="A19" s="94"/>
      <c r="B19" s="26" t="s">
        <v>9</v>
      </c>
      <c r="C19" s="77">
        <v>1</v>
      </c>
      <c r="D19" s="18">
        <v>1</v>
      </c>
      <c r="E19" s="18">
        <v>1</v>
      </c>
      <c r="F19" s="77">
        <v>1</v>
      </c>
      <c r="G19" s="77">
        <v>1</v>
      </c>
      <c r="H19" s="77">
        <v>1</v>
      </c>
      <c r="I19" s="77">
        <v>0</v>
      </c>
    </row>
    <row r="20" spans="1:9" ht="303.75" customHeight="1" hidden="1">
      <c r="A20" s="94" t="s">
        <v>62</v>
      </c>
      <c r="B20" s="27" t="s">
        <v>69</v>
      </c>
      <c r="C20" s="76">
        <v>0</v>
      </c>
      <c r="D20" s="76">
        <v>0</v>
      </c>
      <c r="E20" s="3">
        <v>0</v>
      </c>
      <c r="F20" s="76">
        <v>0</v>
      </c>
      <c r="G20" s="76">
        <v>4</v>
      </c>
      <c r="H20" s="76">
        <v>0</v>
      </c>
      <c r="I20" s="76">
        <v>0</v>
      </c>
    </row>
    <row r="21" spans="1:9" ht="18" customHeight="1" hidden="1">
      <c r="A21" s="94"/>
      <c r="B21" s="26" t="s">
        <v>9</v>
      </c>
      <c r="C21" s="77">
        <v>1</v>
      </c>
      <c r="D21" s="18">
        <v>1</v>
      </c>
      <c r="E21" s="18">
        <v>1</v>
      </c>
      <c r="F21" s="77">
        <v>1</v>
      </c>
      <c r="G21" s="77">
        <v>0</v>
      </c>
      <c r="H21" s="77">
        <v>1</v>
      </c>
      <c r="I21" s="77">
        <v>0</v>
      </c>
    </row>
    <row r="22" spans="1:9" ht="15">
      <c r="A22" s="119" t="s">
        <v>87</v>
      </c>
      <c r="B22" s="120"/>
      <c r="C22" s="120"/>
      <c r="D22" s="120"/>
      <c r="E22" s="120"/>
      <c r="F22" s="120"/>
      <c r="G22" s="120"/>
      <c r="H22" s="120"/>
      <c r="I22" s="121"/>
    </row>
    <row r="23" spans="1:9" ht="63.75" customHeight="1">
      <c r="A23" s="94" t="s">
        <v>88</v>
      </c>
      <c r="B23" s="27" t="s">
        <v>53</v>
      </c>
      <c r="C23" s="47">
        <v>0</v>
      </c>
      <c r="D23" s="47">
        <v>31552.3</v>
      </c>
      <c r="E23" s="47">
        <v>2986</v>
      </c>
      <c r="F23" s="47">
        <v>17233.2</v>
      </c>
      <c r="G23" s="47">
        <v>12392.2</v>
      </c>
      <c r="H23" s="47"/>
      <c r="I23" s="47"/>
    </row>
    <row r="24" spans="1:9" ht="65.25" customHeight="1">
      <c r="A24" s="94"/>
      <c r="B24" s="27" t="s">
        <v>10</v>
      </c>
      <c r="C24" s="47">
        <v>0</v>
      </c>
      <c r="D24" s="47">
        <v>31453</v>
      </c>
      <c r="E24" s="47">
        <v>2985.7</v>
      </c>
      <c r="F24" s="47">
        <v>17277.7</v>
      </c>
      <c r="G24" s="47">
        <v>12291.7</v>
      </c>
      <c r="H24" s="47"/>
      <c r="I24" s="47"/>
    </row>
    <row r="25" spans="1:9" ht="15">
      <c r="A25" s="104"/>
      <c r="B25" s="25" t="s">
        <v>0</v>
      </c>
      <c r="C25" s="11" t="e">
        <f>C23/C24</f>
        <v>#DIV/0!</v>
      </c>
      <c r="D25" s="11">
        <f>D23/D24</f>
        <v>1.003157091533399</v>
      </c>
      <c r="E25" s="11">
        <f>E23/E24</f>
        <v>1.0001004789496601</v>
      </c>
      <c r="F25" s="11">
        <f>F23/F24</f>
        <v>0.9974244257048103</v>
      </c>
      <c r="G25" s="11">
        <f>G23/G24</f>
        <v>1.008176249013562</v>
      </c>
      <c r="H25" s="11"/>
      <c r="I25" s="11"/>
    </row>
    <row r="26" spans="1:9" s="30" customFormat="1" ht="15">
      <c r="A26" s="106"/>
      <c r="B26" s="26" t="s">
        <v>9</v>
      </c>
      <c r="C26" s="31">
        <v>1</v>
      </c>
      <c r="D26" s="31">
        <v>1</v>
      </c>
      <c r="E26" s="31">
        <v>1</v>
      </c>
      <c r="F26" s="31">
        <v>1</v>
      </c>
      <c r="G26" s="31">
        <v>1</v>
      </c>
      <c r="H26" s="31">
        <v>1</v>
      </c>
      <c r="I26" s="31"/>
    </row>
    <row r="27" spans="1:9" ht="63" customHeight="1">
      <c r="A27" s="104" t="s">
        <v>89</v>
      </c>
      <c r="B27" s="27" t="s">
        <v>34</v>
      </c>
      <c r="C27" s="4"/>
      <c r="D27" s="4"/>
      <c r="E27" s="4">
        <v>1509.6</v>
      </c>
      <c r="F27" s="47"/>
      <c r="G27" s="4"/>
      <c r="H27" s="4"/>
      <c r="I27" s="4"/>
    </row>
    <row r="28" spans="1:9" ht="56.25" customHeight="1">
      <c r="A28" s="105"/>
      <c r="B28" s="27" t="s">
        <v>35</v>
      </c>
      <c r="C28" s="4"/>
      <c r="D28" s="4"/>
      <c r="E28" s="4">
        <v>1870.5</v>
      </c>
      <c r="F28" s="47"/>
      <c r="G28" s="4"/>
      <c r="H28" s="4"/>
      <c r="I28" s="4"/>
    </row>
    <row r="29" spans="1:9" ht="15" customHeight="1">
      <c r="A29" s="105"/>
      <c r="B29" s="25" t="s">
        <v>0</v>
      </c>
      <c r="C29" s="11" t="e">
        <f aca="true" t="shared" si="2" ref="C29:H29">C27/C28</f>
        <v>#DIV/0!</v>
      </c>
      <c r="D29" s="11" t="e">
        <f t="shared" si="2"/>
        <v>#DIV/0!</v>
      </c>
      <c r="E29" s="11">
        <f t="shared" si="2"/>
        <v>0.8070569366479551</v>
      </c>
      <c r="F29" s="11" t="e">
        <f t="shared" si="2"/>
        <v>#DIV/0!</v>
      </c>
      <c r="G29" s="11" t="e">
        <f t="shared" si="2"/>
        <v>#DIV/0!</v>
      </c>
      <c r="H29" s="11" t="e">
        <f t="shared" si="2"/>
        <v>#DIV/0!</v>
      </c>
      <c r="I29" s="11"/>
    </row>
    <row r="30" spans="1:9" ht="21.75" customHeight="1">
      <c r="A30" s="106"/>
      <c r="B30" s="26" t="s">
        <v>9</v>
      </c>
      <c r="C30" s="20">
        <v>1</v>
      </c>
      <c r="D30" s="20">
        <v>1</v>
      </c>
      <c r="E30" s="20">
        <v>1</v>
      </c>
      <c r="F30" s="20">
        <v>1</v>
      </c>
      <c r="G30" s="20">
        <v>1</v>
      </c>
      <c r="H30" s="20">
        <v>1</v>
      </c>
      <c r="I30" s="20"/>
    </row>
    <row r="31" spans="1:9" ht="15">
      <c r="A31" s="93" t="s">
        <v>91</v>
      </c>
      <c r="B31" s="93"/>
      <c r="C31" s="93"/>
      <c r="D31" s="93"/>
      <c r="E31" s="93"/>
      <c r="F31" s="93"/>
      <c r="G31" s="93"/>
      <c r="H31" s="93"/>
      <c r="I31" s="93"/>
    </row>
    <row r="32" spans="1:9" ht="60">
      <c r="A32" s="94" t="s">
        <v>90</v>
      </c>
      <c r="B32" s="27" t="s">
        <v>11</v>
      </c>
      <c r="C32" s="3"/>
      <c r="D32" s="3"/>
      <c r="E32" s="7">
        <v>3</v>
      </c>
      <c r="F32" s="3"/>
      <c r="G32" s="7"/>
      <c r="H32" s="3"/>
      <c r="I32" s="3"/>
    </row>
    <row r="33" spans="1:9" ht="15">
      <c r="A33" s="94"/>
      <c r="B33" s="29"/>
      <c r="C33" s="12"/>
      <c r="D33" s="114" t="s">
        <v>15</v>
      </c>
      <c r="E33" s="114"/>
      <c r="F33" s="114"/>
      <c r="G33" s="14"/>
      <c r="H33" s="12"/>
      <c r="I33" s="13"/>
    </row>
    <row r="34" spans="1:9" ht="45.75" customHeight="1">
      <c r="A34" s="94"/>
      <c r="B34" s="95" t="s">
        <v>84</v>
      </c>
      <c r="C34" s="96"/>
      <c r="D34" s="96"/>
      <c r="E34" s="96"/>
      <c r="F34" s="96"/>
      <c r="G34" s="96"/>
      <c r="H34" s="96"/>
      <c r="I34" s="97"/>
    </row>
    <row r="35" spans="1:9" ht="63.75">
      <c r="A35" s="94"/>
      <c r="B35" s="27" t="s">
        <v>36</v>
      </c>
      <c r="C35" s="7"/>
      <c r="D35" s="7"/>
      <c r="E35" s="7">
        <v>29775</v>
      </c>
      <c r="F35" s="7"/>
      <c r="G35" s="7"/>
      <c r="H35" s="7"/>
      <c r="I35" s="7"/>
    </row>
    <row r="36" spans="1:9" ht="63.75">
      <c r="A36" s="94"/>
      <c r="B36" s="27" t="s">
        <v>37</v>
      </c>
      <c r="C36" s="7"/>
      <c r="D36" s="7"/>
      <c r="E36" s="7">
        <v>29775</v>
      </c>
      <c r="F36" s="7"/>
      <c r="G36" s="7"/>
      <c r="H36" s="7"/>
      <c r="I36" s="7"/>
    </row>
    <row r="37" spans="1:9" ht="55.5" customHeight="1">
      <c r="A37" s="94"/>
      <c r="B37" s="95" t="s">
        <v>85</v>
      </c>
      <c r="C37" s="96"/>
      <c r="D37" s="96"/>
      <c r="E37" s="96"/>
      <c r="F37" s="96"/>
      <c r="G37" s="96"/>
      <c r="H37" s="96"/>
      <c r="I37" s="97"/>
    </row>
    <row r="38" spans="1:9" ht="63.75">
      <c r="A38" s="94"/>
      <c r="B38" s="27" t="s">
        <v>36</v>
      </c>
      <c r="C38" s="7"/>
      <c r="D38" s="7"/>
      <c r="E38" s="7">
        <v>225</v>
      </c>
      <c r="F38" s="7"/>
      <c r="G38" s="7"/>
      <c r="H38" s="7"/>
      <c r="I38" s="7"/>
    </row>
    <row r="39" spans="1:9" ht="63.75">
      <c r="A39" s="94" t="s">
        <v>90</v>
      </c>
      <c r="B39" s="27" t="s">
        <v>37</v>
      </c>
      <c r="C39" s="7"/>
      <c r="D39" s="7"/>
      <c r="E39" s="7">
        <v>225</v>
      </c>
      <c r="F39" s="7"/>
      <c r="G39" s="7"/>
      <c r="H39" s="7"/>
      <c r="I39" s="7"/>
    </row>
    <row r="40" spans="1:9" ht="39" customHeight="1">
      <c r="A40" s="94"/>
      <c r="B40" s="98" t="s">
        <v>86</v>
      </c>
      <c r="C40" s="99"/>
      <c r="D40" s="99"/>
      <c r="E40" s="99"/>
      <c r="F40" s="99"/>
      <c r="G40" s="99"/>
      <c r="H40" s="99"/>
      <c r="I40" s="100"/>
    </row>
    <row r="41" spans="1:9" ht="63.75">
      <c r="A41" s="94"/>
      <c r="B41" s="27" t="s">
        <v>36</v>
      </c>
      <c r="C41" s="7"/>
      <c r="D41" s="7"/>
      <c r="E41" s="7">
        <v>230</v>
      </c>
      <c r="F41" s="7"/>
      <c r="G41" s="7"/>
      <c r="H41" s="7"/>
      <c r="I41" s="7"/>
    </row>
    <row r="42" spans="1:9" ht="63.75">
      <c r="A42" s="94"/>
      <c r="B42" s="27" t="s">
        <v>37</v>
      </c>
      <c r="C42" s="7"/>
      <c r="D42" s="7"/>
      <c r="E42" s="7">
        <v>230</v>
      </c>
      <c r="F42" s="7"/>
      <c r="G42" s="7"/>
      <c r="H42" s="7"/>
      <c r="I42" s="7"/>
    </row>
    <row r="43" spans="1:9" ht="41.25" customHeight="1">
      <c r="A43" s="94"/>
      <c r="B43" s="98" t="s">
        <v>17</v>
      </c>
      <c r="C43" s="99"/>
      <c r="D43" s="99"/>
      <c r="E43" s="99"/>
      <c r="F43" s="99"/>
      <c r="G43" s="99"/>
      <c r="H43" s="99"/>
      <c r="I43" s="100"/>
    </row>
    <row r="44" spans="1:9" ht="63.75">
      <c r="A44" s="94"/>
      <c r="B44" s="27" t="s">
        <v>36</v>
      </c>
      <c r="C44" s="7"/>
      <c r="D44" s="7"/>
      <c r="E44" s="7"/>
      <c r="F44" s="7"/>
      <c r="G44" s="7"/>
      <c r="H44" s="7"/>
      <c r="I44" s="7"/>
    </row>
    <row r="45" spans="1:9" ht="63.75">
      <c r="A45" s="94"/>
      <c r="B45" s="27" t="s">
        <v>37</v>
      </c>
      <c r="C45" s="7"/>
      <c r="D45" s="7"/>
      <c r="E45" s="7"/>
      <c r="F45" s="7"/>
      <c r="G45" s="7"/>
      <c r="H45" s="7"/>
      <c r="I45" s="7"/>
    </row>
    <row r="46" spans="1:9" ht="31.5" customHeight="1">
      <c r="A46" s="94" t="s">
        <v>90</v>
      </c>
      <c r="B46" s="98" t="s">
        <v>18</v>
      </c>
      <c r="C46" s="99"/>
      <c r="D46" s="99"/>
      <c r="E46" s="99"/>
      <c r="F46" s="99"/>
      <c r="G46" s="99"/>
      <c r="H46" s="99"/>
      <c r="I46" s="100"/>
    </row>
    <row r="47" spans="1:9" ht="63.75">
      <c r="A47" s="94"/>
      <c r="B47" s="27" t="s">
        <v>36</v>
      </c>
      <c r="C47" s="7"/>
      <c r="D47" s="7"/>
      <c r="E47" s="7"/>
      <c r="F47" s="7"/>
      <c r="G47" s="7"/>
      <c r="H47" s="7"/>
      <c r="I47" s="7"/>
    </row>
    <row r="48" spans="1:9" ht="63.75">
      <c r="A48" s="94"/>
      <c r="B48" s="27" t="s">
        <v>37</v>
      </c>
      <c r="C48" s="7"/>
      <c r="D48" s="7"/>
      <c r="E48" s="7"/>
      <c r="F48" s="7"/>
      <c r="G48" s="7"/>
      <c r="H48" s="7"/>
      <c r="I48" s="7"/>
    </row>
    <row r="49" spans="1:9" ht="29.25" customHeight="1">
      <c r="A49" s="94"/>
      <c r="B49" s="98" t="s">
        <v>57</v>
      </c>
      <c r="C49" s="99"/>
      <c r="D49" s="99"/>
      <c r="E49" s="99"/>
      <c r="F49" s="99"/>
      <c r="G49" s="99"/>
      <c r="H49" s="99"/>
      <c r="I49" s="100"/>
    </row>
    <row r="50" spans="1:9" ht="63.75" customHeight="1">
      <c r="A50" s="94"/>
      <c r="B50" s="29" t="s">
        <v>36</v>
      </c>
      <c r="C50" s="34"/>
      <c r="D50" s="34"/>
      <c r="E50" s="34"/>
      <c r="F50" s="34"/>
      <c r="G50" s="34"/>
      <c r="H50" s="34"/>
      <c r="I50" s="34"/>
    </row>
    <row r="51" spans="1:9" ht="66.75" customHeight="1">
      <c r="A51" s="94"/>
      <c r="B51" s="29" t="s">
        <v>37</v>
      </c>
      <c r="C51" s="7"/>
      <c r="D51" s="7"/>
      <c r="E51" s="38"/>
      <c r="F51" s="7"/>
      <c r="G51" s="7"/>
      <c r="H51" s="7"/>
      <c r="I51" s="7"/>
    </row>
    <row r="52" spans="1:9" ht="14.25" customHeight="1">
      <c r="A52" s="94"/>
      <c r="B52" s="85" t="s">
        <v>0</v>
      </c>
      <c r="C52" s="7"/>
      <c r="D52" s="110">
        <v>0</v>
      </c>
      <c r="E52" s="111"/>
      <c r="F52" s="111"/>
      <c r="G52" s="112"/>
      <c r="H52" s="7"/>
      <c r="I52" s="7"/>
    </row>
    <row r="53" spans="1:9" ht="33.75" customHeight="1" hidden="1">
      <c r="A53" s="94"/>
      <c r="B53" s="98" t="s">
        <v>20</v>
      </c>
      <c r="C53" s="99"/>
      <c r="D53" s="99"/>
      <c r="E53" s="99"/>
      <c r="F53" s="99"/>
      <c r="G53" s="99"/>
      <c r="H53" s="99"/>
      <c r="I53" s="100"/>
    </row>
    <row r="54" spans="1:9" ht="63.75" hidden="1">
      <c r="A54" s="94"/>
      <c r="B54" s="27" t="s">
        <v>36</v>
      </c>
      <c r="C54" s="7"/>
      <c r="D54" s="7"/>
      <c r="E54" s="7"/>
      <c r="F54" s="7"/>
      <c r="G54" s="7"/>
      <c r="H54" s="7"/>
      <c r="I54" s="7"/>
    </row>
    <row r="55" spans="1:9" ht="63.75" hidden="1">
      <c r="A55" s="94"/>
      <c r="B55" s="27" t="s">
        <v>37</v>
      </c>
      <c r="C55" s="7"/>
      <c r="D55" s="7"/>
      <c r="E55" s="7"/>
      <c r="F55" s="7"/>
      <c r="G55" s="7"/>
      <c r="H55" s="7"/>
      <c r="I55" s="7"/>
    </row>
    <row r="56" spans="1:9" ht="63.75" hidden="1">
      <c r="A56" s="94" t="s">
        <v>63</v>
      </c>
      <c r="B56" s="27" t="s">
        <v>36</v>
      </c>
      <c r="C56" s="7"/>
      <c r="D56" s="7"/>
      <c r="E56" s="7"/>
      <c r="F56" s="7"/>
      <c r="G56" s="7"/>
      <c r="H56" s="7"/>
      <c r="I56" s="7"/>
    </row>
    <row r="57" spans="1:9" ht="63.75" hidden="1">
      <c r="A57" s="94"/>
      <c r="B57" s="27" t="s">
        <v>37</v>
      </c>
      <c r="C57" s="7"/>
      <c r="D57" s="7"/>
      <c r="E57" s="7"/>
      <c r="F57" s="7"/>
      <c r="G57" s="7"/>
      <c r="H57" s="7"/>
      <c r="I57" s="7"/>
    </row>
    <row r="58" spans="1:9" ht="54" customHeight="1" hidden="1">
      <c r="A58" s="94"/>
      <c r="B58" s="98" t="s">
        <v>22</v>
      </c>
      <c r="C58" s="99"/>
      <c r="D58" s="99"/>
      <c r="E58" s="99"/>
      <c r="F58" s="99"/>
      <c r="G58" s="99"/>
      <c r="H58" s="99"/>
      <c r="I58" s="100"/>
    </row>
    <row r="59" spans="1:9" ht="63.75" hidden="1">
      <c r="A59" s="94"/>
      <c r="B59" s="27" t="s">
        <v>36</v>
      </c>
      <c r="C59" s="7"/>
      <c r="D59" s="7"/>
      <c r="E59" s="7"/>
      <c r="F59" s="7"/>
      <c r="G59" s="7"/>
      <c r="H59" s="7"/>
      <c r="I59" s="7"/>
    </row>
    <row r="60" spans="1:9" ht="63.75" hidden="1">
      <c r="A60" s="94"/>
      <c r="B60" s="27" t="s">
        <v>37</v>
      </c>
      <c r="C60" s="7"/>
      <c r="D60" s="7"/>
      <c r="E60" s="7"/>
      <c r="F60" s="7"/>
      <c r="G60" s="7"/>
      <c r="H60" s="7"/>
      <c r="I60" s="7"/>
    </row>
    <row r="61" spans="1:9" ht="53.25" customHeight="1" hidden="1">
      <c r="A61" s="94"/>
      <c r="B61" s="98" t="s">
        <v>23</v>
      </c>
      <c r="C61" s="99"/>
      <c r="D61" s="99"/>
      <c r="E61" s="99"/>
      <c r="F61" s="99"/>
      <c r="G61" s="99"/>
      <c r="H61" s="99"/>
      <c r="I61" s="100"/>
    </row>
    <row r="62" spans="1:9" ht="63.75" hidden="1">
      <c r="A62" s="94"/>
      <c r="B62" s="27" t="s">
        <v>36</v>
      </c>
      <c r="C62" s="7"/>
      <c r="D62" s="7"/>
      <c r="E62" s="7"/>
      <c r="F62" s="7"/>
      <c r="G62" s="7"/>
      <c r="H62" s="7"/>
      <c r="I62" s="7"/>
    </row>
    <row r="63" spans="1:9" ht="63.75" hidden="1">
      <c r="A63" s="94" t="s">
        <v>64</v>
      </c>
      <c r="B63" s="27" t="s">
        <v>37</v>
      </c>
      <c r="C63" s="7"/>
      <c r="D63" s="7"/>
      <c r="E63" s="7"/>
      <c r="F63" s="7"/>
      <c r="G63" s="7"/>
      <c r="H63" s="7"/>
      <c r="I63" s="7"/>
    </row>
    <row r="64" spans="1:9" ht="39" customHeight="1" hidden="1">
      <c r="A64" s="94"/>
      <c r="B64" s="98" t="s">
        <v>24</v>
      </c>
      <c r="C64" s="99"/>
      <c r="D64" s="99"/>
      <c r="E64" s="99"/>
      <c r="F64" s="99"/>
      <c r="G64" s="99"/>
      <c r="H64" s="99"/>
      <c r="I64" s="100"/>
    </row>
    <row r="65" spans="1:9" ht="63.75" hidden="1">
      <c r="A65" s="94"/>
      <c r="B65" s="27" t="s">
        <v>36</v>
      </c>
      <c r="C65" s="7"/>
      <c r="D65" s="7"/>
      <c r="E65" s="7"/>
      <c r="F65" s="7"/>
      <c r="G65" s="7"/>
      <c r="H65" s="7"/>
      <c r="I65" s="7"/>
    </row>
    <row r="66" spans="1:9" ht="63.75" hidden="1">
      <c r="A66" s="94"/>
      <c r="B66" s="27" t="s">
        <v>37</v>
      </c>
      <c r="C66" s="7"/>
      <c r="D66" s="7"/>
      <c r="E66" s="7"/>
      <c r="F66" s="7"/>
      <c r="G66" s="7"/>
      <c r="H66" s="7"/>
      <c r="I66" s="7"/>
    </row>
    <row r="67" spans="1:9" ht="15" hidden="1">
      <c r="A67" s="94"/>
      <c r="B67" s="29"/>
      <c r="C67" s="14"/>
      <c r="D67" s="14" t="s">
        <v>25</v>
      </c>
      <c r="E67" s="14"/>
      <c r="F67" s="14"/>
      <c r="G67" s="14"/>
      <c r="H67" s="14"/>
      <c r="I67" s="15"/>
    </row>
    <row r="68" spans="1:9" ht="41.25" customHeight="1" hidden="1">
      <c r="A68" s="94"/>
      <c r="B68" s="98" t="s">
        <v>26</v>
      </c>
      <c r="C68" s="99"/>
      <c r="D68" s="99"/>
      <c r="E68" s="99"/>
      <c r="F68" s="99"/>
      <c r="G68" s="99"/>
      <c r="H68" s="99"/>
      <c r="I68" s="100"/>
    </row>
    <row r="69" spans="1:9" ht="63.75" hidden="1">
      <c r="A69" s="94"/>
      <c r="B69" s="27" t="s">
        <v>36</v>
      </c>
      <c r="C69" s="7"/>
      <c r="D69" s="7"/>
      <c r="E69" s="7"/>
      <c r="F69" s="7"/>
      <c r="G69" s="7"/>
      <c r="H69" s="7"/>
      <c r="I69" s="7"/>
    </row>
    <row r="70" spans="1:9" ht="15">
      <c r="A70" s="84"/>
      <c r="B70" s="86" t="s">
        <v>9</v>
      </c>
      <c r="C70" s="88">
        <v>1</v>
      </c>
      <c r="D70" s="88">
        <v>1</v>
      </c>
      <c r="E70" s="88">
        <v>1</v>
      </c>
      <c r="F70" s="88">
        <v>1</v>
      </c>
      <c r="G70" s="88">
        <v>1</v>
      </c>
      <c r="H70" s="88">
        <v>1</v>
      </c>
      <c r="I70" s="7"/>
    </row>
    <row r="71" spans="1:9" ht="61.5">
      <c r="A71" s="94" t="s">
        <v>92</v>
      </c>
      <c r="B71" s="27" t="s">
        <v>38</v>
      </c>
      <c r="C71" s="7">
        <v>433.2</v>
      </c>
      <c r="D71" s="7">
        <v>37965.2</v>
      </c>
      <c r="E71" s="7">
        <v>40276.8</v>
      </c>
      <c r="F71" s="7">
        <v>3805.9</v>
      </c>
      <c r="G71" s="7">
        <v>14706.6</v>
      </c>
      <c r="H71" s="7">
        <v>367.8</v>
      </c>
      <c r="I71" s="7"/>
    </row>
    <row r="72" spans="1:9" ht="113.25" customHeight="1">
      <c r="A72" s="123"/>
      <c r="B72" s="27" t="s">
        <v>39</v>
      </c>
      <c r="C72" s="7">
        <v>367</v>
      </c>
      <c r="D72" s="7">
        <v>34724.8</v>
      </c>
      <c r="E72" s="7">
        <v>37293</v>
      </c>
      <c r="F72" s="7">
        <v>1700</v>
      </c>
      <c r="G72" s="7">
        <v>13333.3</v>
      </c>
      <c r="H72" s="7">
        <v>274.6</v>
      </c>
      <c r="I72" s="7"/>
    </row>
    <row r="73" spans="1:9" ht="15">
      <c r="A73" s="123"/>
      <c r="B73" s="25" t="s">
        <v>0</v>
      </c>
      <c r="C73" s="8">
        <f aca="true" t="shared" si="3" ref="C73:H73">C71/C72</f>
        <v>1.1803814713896457</v>
      </c>
      <c r="D73" s="8">
        <f t="shared" si="3"/>
        <v>1.0933165921761967</v>
      </c>
      <c r="E73" s="8">
        <f t="shared" si="3"/>
        <v>1.0800096532861396</v>
      </c>
      <c r="F73" s="8">
        <f t="shared" si="3"/>
        <v>2.238764705882353</v>
      </c>
      <c r="G73" s="8">
        <f t="shared" si="3"/>
        <v>1.1029977574943939</v>
      </c>
      <c r="H73" s="8">
        <f t="shared" si="3"/>
        <v>1.339402767662054</v>
      </c>
      <c r="I73" s="5"/>
    </row>
    <row r="74" spans="1:9" ht="57" customHeight="1">
      <c r="A74" s="123"/>
      <c r="B74" s="26" t="s">
        <v>9</v>
      </c>
      <c r="C74" s="89">
        <v>0.75</v>
      </c>
      <c r="D74" s="89">
        <v>0.75</v>
      </c>
      <c r="E74" s="89">
        <v>0.75</v>
      </c>
      <c r="F74" s="89">
        <v>0.75</v>
      </c>
      <c r="G74" s="89">
        <v>0.75</v>
      </c>
      <c r="H74" s="89">
        <v>0.75</v>
      </c>
      <c r="I74" s="44"/>
    </row>
    <row r="75" spans="1:9" ht="15" customHeight="1">
      <c r="A75" s="124" t="s">
        <v>93</v>
      </c>
      <c r="B75" s="66"/>
      <c r="C75" s="67"/>
      <c r="D75" s="67"/>
      <c r="E75" s="67"/>
      <c r="F75" s="67"/>
      <c r="G75" s="67"/>
      <c r="H75" s="67"/>
      <c r="I75" s="67"/>
    </row>
    <row r="76" spans="1:15" ht="45">
      <c r="A76" s="125"/>
      <c r="B76" s="66" t="s">
        <v>55</v>
      </c>
      <c r="C76" s="68">
        <v>22508.3</v>
      </c>
      <c r="D76" s="68">
        <v>254201.3</v>
      </c>
      <c r="E76" s="68">
        <v>60853.7</v>
      </c>
      <c r="F76" s="68">
        <v>4293</v>
      </c>
      <c r="G76" s="68">
        <v>190790</v>
      </c>
      <c r="H76" s="68"/>
      <c r="I76" s="68"/>
      <c r="J76" s="9"/>
      <c r="K76" s="9"/>
      <c r="L76" s="9"/>
      <c r="M76" s="9"/>
      <c r="N76" s="9"/>
      <c r="O76" s="9"/>
    </row>
    <row r="77" spans="1:9" ht="75">
      <c r="A77" s="125"/>
      <c r="B77" s="66" t="s">
        <v>79</v>
      </c>
      <c r="C77" s="68">
        <v>22508.3</v>
      </c>
      <c r="D77" s="68">
        <v>254201.3</v>
      </c>
      <c r="E77" s="68">
        <v>60853.7</v>
      </c>
      <c r="F77" s="68">
        <v>4293</v>
      </c>
      <c r="G77" s="68">
        <v>191790</v>
      </c>
      <c r="H77" s="68"/>
      <c r="I77" s="68"/>
    </row>
    <row r="78" spans="1:9" ht="15">
      <c r="A78" s="125"/>
      <c r="B78" s="25" t="s">
        <v>0</v>
      </c>
      <c r="C78" s="68">
        <f aca="true" t="shared" si="4" ref="C78:H78">C76/C77</f>
        <v>1</v>
      </c>
      <c r="D78" s="68">
        <f t="shared" si="4"/>
        <v>1</v>
      </c>
      <c r="E78" s="68">
        <f t="shared" si="4"/>
        <v>1</v>
      </c>
      <c r="F78" s="68">
        <f t="shared" si="4"/>
        <v>1</v>
      </c>
      <c r="G78" s="68">
        <f t="shared" si="4"/>
        <v>0.9947859638145888</v>
      </c>
      <c r="H78" s="68" t="e">
        <f t="shared" si="4"/>
        <v>#DIV/0!</v>
      </c>
      <c r="I78" s="68"/>
    </row>
    <row r="79" spans="1:9" ht="34.5" customHeight="1">
      <c r="A79" s="126"/>
      <c r="B79" s="26" t="s">
        <v>9</v>
      </c>
      <c r="C79" s="19">
        <v>1</v>
      </c>
      <c r="D79" s="19">
        <v>1</v>
      </c>
      <c r="E79" s="19">
        <v>1</v>
      </c>
      <c r="F79" s="19">
        <v>1</v>
      </c>
      <c r="G79" s="19">
        <v>1</v>
      </c>
      <c r="H79" s="19">
        <v>1</v>
      </c>
      <c r="I79" s="19"/>
    </row>
    <row r="80" spans="1:9" ht="91.5">
      <c r="A80" s="103" t="s">
        <v>94</v>
      </c>
      <c r="B80" s="66" t="s">
        <v>80</v>
      </c>
      <c r="C80" s="67">
        <v>6475.4</v>
      </c>
      <c r="D80" s="67">
        <v>117583.4</v>
      </c>
      <c r="E80" s="67">
        <v>2880.1</v>
      </c>
      <c r="F80" s="67"/>
      <c r="G80" s="67">
        <v>104749.6</v>
      </c>
      <c r="H80" s="67"/>
      <c r="I80" s="67"/>
    </row>
    <row r="81" spans="1:9" ht="61.5">
      <c r="A81" s="103"/>
      <c r="B81" s="66" t="s">
        <v>81</v>
      </c>
      <c r="C81" s="67">
        <v>6475.4</v>
      </c>
      <c r="D81" s="67">
        <v>117776.9</v>
      </c>
      <c r="E81" s="67">
        <v>2880.1</v>
      </c>
      <c r="F81" s="67"/>
      <c r="G81" s="67">
        <v>121338.7</v>
      </c>
      <c r="H81" s="67"/>
      <c r="I81" s="67"/>
    </row>
    <row r="82" spans="1:9" ht="15">
      <c r="A82" s="103"/>
      <c r="B82" s="25" t="s">
        <v>0</v>
      </c>
      <c r="C82" s="69">
        <f aca="true" t="shared" si="5" ref="C82:H82">C80/C81</f>
        <v>1</v>
      </c>
      <c r="D82" s="69">
        <f t="shared" si="5"/>
        <v>0.9983570632271693</v>
      </c>
      <c r="E82" s="69">
        <f t="shared" si="5"/>
        <v>1</v>
      </c>
      <c r="F82" s="69" t="e">
        <f t="shared" si="5"/>
        <v>#DIV/0!</v>
      </c>
      <c r="G82" s="69">
        <f t="shared" si="5"/>
        <v>0.8632826954631952</v>
      </c>
      <c r="H82" s="69" t="e">
        <f t="shared" si="5"/>
        <v>#DIV/0!</v>
      </c>
      <c r="I82" s="69"/>
    </row>
    <row r="83" spans="1:10" ht="15">
      <c r="A83" s="103"/>
      <c r="B83" s="26" t="s">
        <v>9</v>
      </c>
      <c r="C83" s="19">
        <v>1</v>
      </c>
      <c r="D83" s="19">
        <v>1</v>
      </c>
      <c r="E83" s="19">
        <v>1</v>
      </c>
      <c r="F83" s="19">
        <v>1</v>
      </c>
      <c r="G83" s="19">
        <v>0.5</v>
      </c>
      <c r="H83" s="19">
        <v>1</v>
      </c>
      <c r="I83" s="19"/>
      <c r="J83" s="36"/>
    </row>
    <row r="84" spans="1:9" ht="31.5">
      <c r="A84" s="94" t="s">
        <v>95</v>
      </c>
      <c r="B84" s="27" t="s">
        <v>52</v>
      </c>
      <c r="C84" s="3">
        <v>14016.4</v>
      </c>
      <c r="D84" s="3">
        <v>112005.7</v>
      </c>
      <c r="E84" s="3">
        <v>56992.5</v>
      </c>
      <c r="F84" s="3">
        <v>4293.1</v>
      </c>
      <c r="G84" s="3">
        <v>33514.8</v>
      </c>
      <c r="H84" s="3">
        <v>2250.2</v>
      </c>
      <c r="I84" s="3"/>
    </row>
    <row r="85" spans="1:9" ht="46.5">
      <c r="A85" s="94"/>
      <c r="B85" s="27" t="s">
        <v>42</v>
      </c>
      <c r="C85" s="3">
        <v>14021.8</v>
      </c>
      <c r="D85" s="3">
        <v>112281.6</v>
      </c>
      <c r="E85" s="3">
        <v>56993</v>
      </c>
      <c r="F85" s="3">
        <v>4293.1</v>
      </c>
      <c r="G85" s="3">
        <v>33640.1</v>
      </c>
      <c r="H85" s="3">
        <v>2264</v>
      </c>
      <c r="I85" s="3"/>
    </row>
    <row r="86" spans="1:9" ht="15">
      <c r="A86" s="94"/>
      <c r="B86" s="25" t="s">
        <v>0</v>
      </c>
      <c r="C86" s="5">
        <f aca="true" t="shared" si="6" ref="C86:H86">C84/C85</f>
        <v>0.9996148853927456</v>
      </c>
      <c r="D86" s="5">
        <f t="shared" si="6"/>
        <v>0.9975427852827177</v>
      </c>
      <c r="E86" s="5">
        <f t="shared" si="6"/>
        <v>0.9999912269927886</v>
      </c>
      <c r="F86" s="5">
        <f t="shared" si="6"/>
        <v>1</v>
      </c>
      <c r="G86" s="5">
        <f t="shared" si="6"/>
        <v>0.9962752786109437</v>
      </c>
      <c r="H86" s="5">
        <f t="shared" si="6"/>
        <v>0.9939045936395758</v>
      </c>
      <c r="I86" s="5"/>
    </row>
    <row r="87" spans="1:9" ht="15">
      <c r="A87" s="94"/>
      <c r="B87" s="26" t="s">
        <v>9</v>
      </c>
      <c r="C87" s="18">
        <v>1</v>
      </c>
      <c r="D87" s="18">
        <v>1</v>
      </c>
      <c r="E87" s="18">
        <v>1</v>
      </c>
      <c r="F87" s="18">
        <v>1</v>
      </c>
      <c r="G87" s="18">
        <v>1</v>
      </c>
      <c r="H87" s="18">
        <v>0.8</v>
      </c>
      <c r="I87" s="18"/>
    </row>
    <row r="88" spans="1:9" ht="61.5">
      <c r="A88" s="94" t="s">
        <v>96</v>
      </c>
      <c r="B88" s="27" t="s">
        <v>43</v>
      </c>
      <c r="C88" s="3">
        <v>13</v>
      </c>
      <c r="D88" s="3">
        <v>20</v>
      </c>
      <c r="E88" s="3">
        <v>16</v>
      </c>
      <c r="F88" s="3">
        <v>19</v>
      </c>
      <c r="G88" s="3">
        <v>18</v>
      </c>
      <c r="H88" s="3">
        <v>13</v>
      </c>
      <c r="I88" s="3"/>
    </row>
    <row r="89" spans="1:9" ht="15">
      <c r="A89" s="94"/>
      <c r="B89" s="27" t="s">
        <v>12</v>
      </c>
      <c r="C89" s="3">
        <v>12</v>
      </c>
      <c r="D89" s="3">
        <v>12</v>
      </c>
      <c r="E89" s="3">
        <v>12</v>
      </c>
      <c r="F89" s="3">
        <v>12</v>
      </c>
      <c r="G89" s="3">
        <v>12</v>
      </c>
      <c r="H89" s="3">
        <v>12</v>
      </c>
      <c r="I89" s="3"/>
    </row>
    <row r="90" spans="1:9" ht="15">
      <c r="A90" s="94"/>
      <c r="B90" s="25" t="s">
        <v>0</v>
      </c>
      <c r="C90" s="8">
        <f aca="true" t="shared" si="7" ref="C90:H90">C88/12</f>
        <v>1.0833333333333333</v>
      </c>
      <c r="D90" s="8">
        <f t="shared" si="7"/>
        <v>1.6666666666666667</v>
      </c>
      <c r="E90" s="8">
        <f t="shared" si="7"/>
        <v>1.3333333333333333</v>
      </c>
      <c r="F90" s="8">
        <f t="shared" si="7"/>
        <v>1.5833333333333333</v>
      </c>
      <c r="G90" s="8">
        <f t="shared" si="7"/>
        <v>1.5</v>
      </c>
      <c r="H90" s="8">
        <f t="shared" si="7"/>
        <v>1.0833333333333333</v>
      </c>
      <c r="I90" s="8"/>
    </row>
    <row r="91" spans="1:9" ht="15">
      <c r="A91" s="94"/>
      <c r="B91" s="26" t="s">
        <v>9</v>
      </c>
      <c r="C91" s="18">
        <v>0.6</v>
      </c>
      <c r="D91" s="18">
        <v>0.6</v>
      </c>
      <c r="E91" s="18">
        <v>0.6</v>
      </c>
      <c r="F91" s="18">
        <v>0.6</v>
      </c>
      <c r="G91" s="18">
        <v>0.6</v>
      </c>
      <c r="H91" s="18">
        <v>0.6</v>
      </c>
      <c r="I91" s="18"/>
    </row>
    <row r="92" spans="1:9" ht="76.5">
      <c r="A92" s="94" t="s">
        <v>97</v>
      </c>
      <c r="B92" s="27" t="s">
        <v>44</v>
      </c>
      <c r="C92" s="3"/>
      <c r="D92" s="3"/>
      <c r="E92" s="3"/>
      <c r="F92" s="3">
        <v>4</v>
      </c>
      <c r="G92" s="3">
        <v>1</v>
      </c>
      <c r="H92" s="3"/>
      <c r="I92" s="3"/>
    </row>
    <row r="93" spans="1:9" ht="15">
      <c r="A93" s="94"/>
      <c r="B93" s="26" t="s">
        <v>9</v>
      </c>
      <c r="C93" s="18">
        <f aca="true" t="shared" si="8" ref="C93:H93">C92*(-0.5)</f>
        <v>0</v>
      </c>
      <c r="D93" s="18">
        <f t="shared" si="8"/>
        <v>0</v>
      </c>
      <c r="E93" s="18">
        <f t="shared" si="8"/>
        <v>0</v>
      </c>
      <c r="F93" s="18">
        <f t="shared" si="8"/>
        <v>-2</v>
      </c>
      <c r="G93" s="18">
        <f t="shared" si="8"/>
        <v>-0.5</v>
      </c>
      <c r="H93" s="18">
        <f t="shared" si="8"/>
        <v>0</v>
      </c>
      <c r="I93" s="19"/>
    </row>
    <row r="94" spans="1:9" ht="75.75" customHeight="1">
      <c r="A94" s="94" t="s">
        <v>98</v>
      </c>
      <c r="B94" s="27" t="s">
        <v>67</v>
      </c>
      <c r="C94" s="3">
        <v>7</v>
      </c>
      <c r="D94" s="3">
        <v>326</v>
      </c>
      <c r="E94" s="3">
        <v>31</v>
      </c>
      <c r="F94" s="3">
        <v>3</v>
      </c>
      <c r="G94" s="3">
        <v>19</v>
      </c>
      <c r="H94" s="3">
        <v>11</v>
      </c>
      <c r="I94" s="3"/>
    </row>
    <row r="95" spans="1:9" ht="97.5" customHeight="1">
      <c r="A95" s="94"/>
      <c r="B95" s="27" t="s">
        <v>68</v>
      </c>
      <c r="C95" s="3">
        <v>862</v>
      </c>
      <c r="D95" s="3">
        <v>22457</v>
      </c>
      <c r="E95" s="3">
        <v>4995</v>
      </c>
      <c r="F95" s="3">
        <v>146</v>
      </c>
      <c r="G95" s="3">
        <v>2387</v>
      </c>
      <c r="H95" s="3">
        <v>279</v>
      </c>
      <c r="I95" s="3"/>
    </row>
    <row r="96" spans="1:9" ht="15">
      <c r="A96" s="94"/>
      <c r="B96" s="25" t="s">
        <v>0</v>
      </c>
      <c r="C96" s="5">
        <f aca="true" t="shared" si="9" ref="C96:H96">C94/C95</f>
        <v>0.008120649651972157</v>
      </c>
      <c r="D96" s="5">
        <f t="shared" si="9"/>
        <v>0.014516631785189473</v>
      </c>
      <c r="E96" s="5">
        <f t="shared" si="9"/>
        <v>0.006206206206206206</v>
      </c>
      <c r="F96" s="5">
        <f t="shared" si="9"/>
        <v>0.02054794520547945</v>
      </c>
      <c r="G96" s="5">
        <f t="shared" si="9"/>
        <v>0.007959782153330541</v>
      </c>
      <c r="H96" s="5">
        <f t="shared" si="9"/>
        <v>0.03942652329749104</v>
      </c>
      <c r="I96" s="5"/>
    </row>
    <row r="97" spans="1:9" ht="15">
      <c r="A97" s="94"/>
      <c r="B97" s="26" t="s">
        <v>9</v>
      </c>
      <c r="C97" s="18">
        <v>0.6</v>
      </c>
      <c r="D97" s="18">
        <v>0.6</v>
      </c>
      <c r="E97" s="18">
        <v>0.6</v>
      </c>
      <c r="F97" s="18">
        <v>0.6</v>
      </c>
      <c r="G97" s="18">
        <v>0.6</v>
      </c>
      <c r="H97" s="18">
        <v>0.6</v>
      </c>
      <c r="I97" s="18"/>
    </row>
    <row r="98" spans="1:9" ht="260.25" customHeight="1">
      <c r="A98" s="94" t="s">
        <v>99</v>
      </c>
      <c r="B98" s="33" t="s">
        <v>56</v>
      </c>
      <c r="C98" s="35"/>
      <c r="D98" s="35"/>
      <c r="E98" s="35"/>
      <c r="F98" s="35"/>
      <c r="G98" s="35"/>
      <c r="H98" s="35"/>
      <c r="I98" s="35"/>
    </row>
    <row r="99" spans="1:9" ht="26.25" customHeight="1">
      <c r="A99" s="94"/>
      <c r="B99" s="26" t="s">
        <v>9</v>
      </c>
      <c r="C99" s="18">
        <v>0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/>
    </row>
    <row r="100" spans="1:9" ht="15">
      <c r="A100" s="2"/>
      <c r="B100" s="127" t="s">
        <v>100</v>
      </c>
      <c r="C100" s="128"/>
      <c r="D100" s="128"/>
      <c r="E100" s="128"/>
      <c r="F100" s="128"/>
      <c r="G100" s="128"/>
      <c r="H100" s="128"/>
      <c r="I100" s="128"/>
    </row>
    <row r="101" spans="1:9" ht="76.5" customHeight="1">
      <c r="A101" s="94" t="s">
        <v>101</v>
      </c>
      <c r="B101" s="27" t="s">
        <v>45</v>
      </c>
      <c r="C101" s="2">
        <v>0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/>
    </row>
    <row r="102" spans="1:9" ht="15">
      <c r="A102" s="94"/>
      <c r="B102" s="26" t="s">
        <v>9</v>
      </c>
      <c r="C102" s="17">
        <v>0</v>
      </c>
      <c r="D102" s="17">
        <v>-1</v>
      </c>
      <c r="E102" s="17">
        <v>0</v>
      </c>
      <c r="F102" s="17">
        <v>0</v>
      </c>
      <c r="G102" s="17">
        <v>0</v>
      </c>
      <c r="H102" s="17">
        <v>0</v>
      </c>
      <c r="I102" s="17"/>
    </row>
    <row r="103" spans="1:9" ht="61.5">
      <c r="A103" s="94" t="s">
        <v>102</v>
      </c>
      <c r="B103" s="27" t="s">
        <v>46</v>
      </c>
      <c r="C103" s="2">
        <v>0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/>
    </row>
    <row r="104" spans="1:9" ht="15">
      <c r="A104" s="94"/>
      <c r="B104" s="26" t="s">
        <v>9</v>
      </c>
      <c r="C104" s="17">
        <v>0</v>
      </c>
      <c r="D104" s="17">
        <v>-0.2</v>
      </c>
      <c r="E104" s="17">
        <v>0</v>
      </c>
      <c r="F104" s="17">
        <v>0</v>
      </c>
      <c r="G104" s="17">
        <v>0</v>
      </c>
      <c r="H104" s="17">
        <v>0</v>
      </c>
      <c r="I104" s="17"/>
    </row>
    <row r="105" spans="1:9" ht="15">
      <c r="A105" s="51"/>
      <c r="B105" s="93" t="s">
        <v>103</v>
      </c>
      <c r="C105" s="93"/>
      <c r="D105" s="93"/>
      <c r="E105" s="93"/>
      <c r="F105" s="93"/>
      <c r="G105" s="93"/>
      <c r="H105" s="93"/>
      <c r="I105" s="93"/>
    </row>
    <row r="106" spans="1:9" ht="185.25" customHeight="1">
      <c r="A106" s="102" t="s">
        <v>104</v>
      </c>
      <c r="B106" s="28" t="s">
        <v>47</v>
      </c>
      <c r="C106" s="52">
        <v>0</v>
      </c>
      <c r="D106" s="52">
        <v>0</v>
      </c>
      <c r="E106" s="52">
        <v>0</v>
      </c>
      <c r="F106" s="52">
        <v>0</v>
      </c>
      <c r="G106" s="52">
        <v>0</v>
      </c>
      <c r="H106" s="52">
        <v>0</v>
      </c>
      <c r="I106" s="52"/>
    </row>
    <row r="107" spans="1:9" ht="18" customHeight="1">
      <c r="A107" s="102"/>
      <c r="B107" s="42" t="s">
        <v>9</v>
      </c>
      <c r="C107" s="90">
        <v>0</v>
      </c>
      <c r="D107" s="90">
        <v>0</v>
      </c>
      <c r="E107" s="90">
        <v>0</v>
      </c>
      <c r="F107" s="90">
        <v>0</v>
      </c>
      <c r="G107" s="90">
        <v>0</v>
      </c>
      <c r="H107" s="90">
        <v>0</v>
      </c>
      <c r="I107" s="53"/>
    </row>
    <row r="108" spans="1:9" ht="179.25" customHeight="1">
      <c r="A108" s="102" t="s">
        <v>105</v>
      </c>
      <c r="B108" s="28" t="s">
        <v>48</v>
      </c>
      <c r="C108" s="52">
        <v>0</v>
      </c>
      <c r="D108" s="52">
        <v>5</v>
      </c>
      <c r="E108" s="52">
        <v>0</v>
      </c>
      <c r="F108" s="52">
        <v>1</v>
      </c>
      <c r="G108" s="52">
        <v>0</v>
      </c>
      <c r="H108" s="52">
        <v>0</v>
      </c>
      <c r="I108" s="52">
        <v>0</v>
      </c>
    </row>
    <row r="109" spans="1:9" ht="26.25" customHeight="1">
      <c r="A109" s="102"/>
      <c r="B109" s="42" t="s">
        <v>9</v>
      </c>
      <c r="C109" s="90">
        <v>0</v>
      </c>
      <c r="D109" s="90">
        <v>-0.5</v>
      </c>
      <c r="E109" s="90">
        <v>0</v>
      </c>
      <c r="F109" s="90">
        <v>-0.5</v>
      </c>
      <c r="G109" s="90">
        <v>0</v>
      </c>
      <c r="H109" s="91">
        <v>0</v>
      </c>
      <c r="I109" s="53"/>
    </row>
    <row r="110" spans="1:9" ht="121.5" customHeight="1">
      <c r="A110" s="102" t="s">
        <v>106</v>
      </c>
      <c r="B110" s="28" t="s">
        <v>49</v>
      </c>
      <c r="C110" s="52">
        <v>0</v>
      </c>
      <c r="D110" s="52">
        <v>10</v>
      </c>
      <c r="E110" s="52">
        <v>4</v>
      </c>
      <c r="F110" s="52">
        <v>0</v>
      </c>
      <c r="G110" s="52">
        <v>2</v>
      </c>
      <c r="H110" s="52">
        <v>0</v>
      </c>
      <c r="I110" s="52"/>
    </row>
    <row r="111" spans="1:9" ht="36" customHeight="1">
      <c r="A111" s="102"/>
      <c r="B111" s="42" t="s">
        <v>9</v>
      </c>
      <c r="C111" s="90">
        <v>0</v>
      </c>
      <c r="D111" s="91">
        <v>-0.5</v>
      </c>
      <c r="E111" s="90">
        <v>-0.5</v>
      </c>
      <c r="F111" s="90">
        <v>0</v>
      </c>
      <c r="G111" s="90">
        <v>-0.5</v>
      </c>
      <c r="H111" s="90">
        <v>0</v>
      </c>
      <c r="I111" s="53"/>
    </row>
    <row r="112" spans="1:9" ht="126.75" customHeight="1">
      <c r="A112" s="102" t="s">
        <v>107</v>
      </c>
      <c r="B112" s="55" t="s">
        <v>65</v>
      </c>
      <c r="C112" s="53">
        <v>0</v>
      </c>
      <c r="D112" s="54">
        <v>0</v>
      </c>
      <c r="E112" s="53">
        <v>0</v>
      </c>
      <c r="F112" s="53">
        <v>0</v>
      </c>
      <c r="G112" s="53">
        <v>0</v>
      </c>
      <c r="H112" s="53">
        <v>0</v>
      </c>
      <c r="I112" s="53"/>
    </row>
    <row r="113" spans="1:9" ht="25.5" customHeight="1">
      <c r="A113" s="102"/>
      <c r="B113" s="42" t="s">
        <v>9</v>
      </c>
      <c r="C113" s="90">
        <v>0</v>
      </c>
      <c r="D113" s="91">
        <v>0</v>
      </c>
      <c r="E113" s="90">
        <v>0</v>
      </c>
      <c r="F113" s="90">
        <v>0</v>
      </c>
      <c r="G113" s="90">
        <v>0</v>
      </c>
      <c r="H113" s="90">
        <v>0</v>
      </c>
      <c r="I113" s="53"/>
    </row>
    <row r="114" spans="1:9" ht="15">
      <c r="A114" s="32"/>
      <c r="B114" s="107" t="s">
        <v>108</v>
      </c>
      <c r="C114" s="108"/>
      <c r="D114" s="108"/>
      <c r="E114" s="108"/>
      <c r="F114" s="108"/>
      <c r="G114" s="108"/>
      <c r="H114" s="108"/>
      <c r="I114" s="109"/>
    </row>
    <row r="115" spans="1:9" ht="177" customHeight="1">
      <c r="A115" s="103" t="s">
        <v>109</v>
      </c>
      <c r="B115" s="66" t="s">
        <v>82</v>
      </c>
      <c r="C115" s="70">
        <v>0</v>
      </c>
      <c r="D115" s="70">
        <v>0</v>
      </c>
      <c r="E115" s="70">
        <v>0</v>
      </c>
      <c r="F115" s="70">
        <v>0</v>
      </c>
      <c r="G115" s="70">
        <v>0</v>
      </c>
      <c r="H115" s="70">
        <v>0</v>
      </c>
      <c r="I115" s="70"/>
    </row>
    <row r="116" spans="1:9" ht="15">
      <c r="A116" s="103"/>
      <c r="B116" s="26" t="s">
        <v>9</v>
      </c>
      <c r="C116" s="71">
        <v>1</v>
      </c>
      <c r="D116" s="71">
        <v>1</v>
      </c>
      <c r="E116" s="71">
        <v>1</v>
      </c>
      <c r="F116" s="71">
        <v>1</v>
      </c>
      <c r="G116" s="71">
        <v>1</v>
      </c>
      <c r="H116" s="71">
        <v>1</v>
      </c>
      <c r="I116" s="71"/>
    </row>
    <row r="117" spans="1:9" ht="207" customHeight="1">
      <c r="A117" s="103" t="s">
        <v>110</v>
      </c>
      <c r="B117" s="72" t="s">
        <v>83</v>
      </c>
      <c r="C117" s="73">
        <v>0</v>
      </c>
      <c r="D117" s="74">
        <v>0</v>
      </c>
      <c r="E117" s="74">
        <v>0</v>
      </c>
      <c r="F117" s="74">
        <v>0</v>
      </c>
      <c r="G117" s="74">
        <v>0</v>
      </c>
      <c r="H117" s="74">
        <v>0</v>
      </c>
      <c r="I117" s="74">
        <v>0</v>
      </c>
    </row>
    <row r="118" spans="1:9" ht="22.5" customHeight="1">
      <c r="A118" s="103"/>
      <c r="B118" s="26" t="s">
        <v>9</v>
      </c>
      <c r="C118" s="75">
        <v>1</v>
      </c>
      <c r="D118" s="71">
        <v>1</v>
      </c>
      <c r="E118" s="71">
        <v>1</v>
      </c>
      <c r="F118" s="71">
        <v>1</v>
      </c>
      <c r="G118" s="71">
        <v>1</v>
      </c>
      <c r="H118" s="71">
        <v>1</v>
      </c>
      <c r="I118" s="71"/>
    </row>
    <row r="119" spans="1:9" ht="22.5" customHeight="1">
      <c r="A119" s="127" t="s">
        <v>1</v>
      </c>
      <c r="B119" s="127"/>
      <c r="C119" s="92">
        <f aca="true" t="shared" si="10" ref="C119:H119">C26+C30+C70+C74+C79+C83+C87+C91+C93+C97+C99+C102+C104+C107+C111+C109+C113+C116+C118</f>
        <v>9.95</v>
      </c>
      <c r="D119" s="92">
        <f t="shared" si="10"/>
        <v>7.749999999999999</v>
      </c>
      <c r="E119" s="92">
        <f t="shared" si="10"/>
        <v>9.45</v>
      </c>
      <c r="F119" s="92">
        <f t="shared" si="10"/>
        <v>7.449999999999999</v>
      </c>
      <c r="G119" s="92">
        <f t="shared" si="10"/>
        <v>8.45</v>
      </c>
      <c r="H119" s="92">
        <f t="shared" si="10"/>
        <v>9.75</v>
      </c>
      <c r="I119" s="16"/>
    </row>
    <row r="120" spans="1:9" ht="27.75" customHeight="1">
      <c r="A120" s="101" t="s">
        <v>72</v>
      </c>
      <c r="B120" s="101"/>
      <c r="C120" s="63">
        <v>1</v>
      </c>
      <c r="D120" s="82" t="s">
        <v>74</v>
      </c>
      <c r="E120" s="82" t="s">
        <v>74</v>
      </c>
      <c r="F120" s="63">
        <v>3</v>
      </c>
      <c r="G120" s="87" t="s">
        <v>74</v>
      </c>
      <c r="H120" s="63">
        <v>2</v>
      </c>
      <c r="I120" s="63"/>
    </row>
    <row r="121" spans="1:9" ht="15">
      <c r="A121" s="101" t="s">
        <v>73</v>
      </c>
      <c r="B121" s="101"/>
      <c r="C121" s="82" t="s">
        <v>74</v>
      </c>
      <c r="D121" s="63">
        <v>3</v>
      </c>
      <c r="E121" s="63">
        <v>1</v>
      </c>
      <c r="F121" s="82" t="s">
        <v>74</v>
      </c>
      <c r="G121" s="87">
        <v>2</v>
      </c>
      <c r="H121" s="82" t="s">
        <v>74</v>
      </c>
      <c r="I121" s="82"/>
    </row>
    <row r="123" spans="2:7" ht="31.5">
      <c r="B123" s="64" t="s">
        <v>70</v>
      </c>
      <c r="C123" s="65"/>
      <c r="D123" s="65"/>
      <c r="E123" s="65"/>
      <c r="F123" s="65" t="s">
        <v>71</v>
      </c>
      <c r="G123" s="65"/>
    </row>
  </sheetData>
  <sheetProtection/>
  <mergeCells count="54">
    <mergeCell ref="B64:I64"/>
    <mergeCell ref="A115:A116"/>
    <mergeCell ref="A92:A93"/>
    <mergeCell ref="B68:I68"/>
    <mergeCell ref="A75:A79"/>
    <mergeCell ref="A119:B119"/>
    <mergeCell ref="A80:A83"/>
    <mergeCell ref="B100:I100"/>
    <mergeCell ref="A101:A102"/>
    <mergeCell ref="A103:A104"/>
    <mergeCell ref="A88:A91"/>
    <mergeCell ref="A110:A111"/>
    <mergeCell ref="A63:A69"/>
    <mergeCell ref="A98:A99"/>
    <mergeCell ref="A112:A113"/>
    <mergeCell ref="A106:A107"/>
    <mergeCell ref="A71:A74"/>
    <mergeCell ref="A94:A97"/>
    <mergeCell ref="H1:I1"/>
    <mergeCell ref="A4:I4"/>
    <mergeCell ref="C7:I7"/>
    <mergeCell ref="A3:I3"/>
    <mergeCell ref="A20:A21"/>
    <mergeCell ref="A22:I22"/>
    <mergeCell ref="A7:B8"/>
    <mergeCell ref="C5:D5"/>
    <mergeCell ref="B114:I114"/>
    <mergeCell ref="A23:A26"/>
    <mergeCell ref="D52:G52"/>
    <mergeCell ref="B49:I49"/>
    <mergeCell ref="B9:I9"/>
    <mergeCell ref="A16:A19"/>
    <mergeCell ref="B40:I40"/>
    <mergeCell ref="A46:A55"/>
    <mergeCell ref="D33:F33"/>
    <mergeCell ref="A31:I31"/>
    <mergeCell ref="B53:I53"/>
    <mergeCell ref="B46:I46"/>
    <mergeCell ref="B43:I43"/>
    <mergeCell ref="A10:A15"/>
    <mergeCell ref="A27:A30"/>
    <mergeCell ref="A32:A38"/>
    <mergeCell ref="A39:A45"/>
    <mergeCell ref="B34:I34"/>
    <mergeCell ref="B105:I105"/>
    <mergeCell ref="A84:A87"/>
    <mergeCell ref="B37:I37"/>
    <mergeCell ref="B61:I61"/>
    <mergeCell ref="A121:B121"/>
    <mergeCell ref="A56:A62"/>
    <mergeCell ref="B58:I58"/>
    <mergeCell ref="A120:B120"/>
    <mergeCell ref="A108:A109"/>
    <mergeCell ref="A117:A118"/>
  </mergeCells>
  <printOptions/>
  <pageMargins left="0.7086614173228347" right="0.7086614173228347" top="0.7480314960629921" bottom="0.7480314960629921" header="0.31496062992125984" footer="0"/>
  <pageSetup firstPageNumber="1" useFirstPageNumber="1" fitToHeight="0" fitToWidth="1" horizontalDpi="600" verticalDpi="600" orientation="portrait" paperSize="9" scale="55" r:id="rId1"/>
  <headerFooter differentFirst="1">
    <oddHeader>&amp;C&amp;18&amp;P</oddHeader>
  </headerFooter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0"/>
  <sheetViews>
    <sheetView tabSelected="1" view="pageBreakPreview" zoomScale="70" zoomScaleNormal="64" zoomScaleSheetLayoutView="70" zoomScalePageLayoutView="0" workbookViewId="0" topLeftCell="A121">
      <selection activeCell="H118" sqref="H118"/>
    </sheetView>
  </sheetViews>
  <sheetFormatPr defaultColWidth="9.140625" defaultRowHeight="15"/>
  <cols>
    <col min="1" max="1" width="39.8515625" style="58" customWidth="1"/>
    <col min="2" max="2" width="12.140625" style="24" customWidth="1"/>
    <col min="3" max="9" width="13.28125" style="1" customWidth="1"/>
    <col min="10" max="12" width="9.140625" style="1" customWidth="1"/>
    <col min="13" max="13" width="12.140625" style="1" customWidth="1"/>
    <col min="14" max="16384" width="9.140625" style="1" customWidth="1"/>
  </cols>
  <sheetData>
    <row r="1" spans="8:9" ht="16.5">
      <c r="H1" s="134" t="s">
        <v>58</v>
      </c>
      <c r="I1" s="134"/>
    </row>
    <row r="2" spans="1:9" ht="24" customHeight="1">
      <c r="A2" s="118" t="s">
        <v>59</v>
      </c>
      <c r="B2" s="118"/>
      <c r="C2" s="118"/>
      <c r="D2" s="118"/>
      <c r="E2" s="118"/>
      <c r="F2" s="118"/>
      <c r="G2" s="118"/>
      <c r="H2" s="118"/>
      <c r="I2" s="118"/>
    </row>
    <row r="3" spans="1:9" ht="27" customHeight="1">
      <c r="A3" s="116" t="s">
        <v>75</v>
      </c>
      <c r="B3" s="116"/>
      <c r="C3" s="116"/>
      <c r="D3" s="116"/>
      <c r="E3" s="116"/>
      <c r="F3" s="116"/>
      <c r="G3" s="116"/>
      <c r="H3" s="116"/>
      <c r="I3" s="116"/>
    </row>
    <row r="4" spans="1:9" ht="27" customHeight="1">
      <c r="A4" s="122" t="s">
        <v>76</v>
      </c>
      <c r="B4" s="122"/>
      <c r="C4" s="122"/>
      <c r="D4" s="122"/>
      <c r="E4" s="122"/>
      <c r="F4" s="122"/>
      <c r="G4" s="122"/>
      <c r="H4" s="122"/>
      <c r="I4" s="39"/>
    </row>
    <row r="5" spans="1:9" ht="27" customHeight="1">
      <c r="A5" s="59"/>
      <c r="B5" s="39"/>
      <c r="C5" s="122" t="s">
        <v>77</v>
      </c>
      <c r="D5" s="122"/>
      <c r="E5" s="39"/>
      <c r="F5" s="39"/>
      <c r="G5" s="39"/>
      <c r="H5" s="39"/>
      <c r="I5" s="39"/>
    </row>
    <row r="6" spans="1:9" ht="15">
      <c r="A6" s="117" t="s">
        <v>29</v>
      </c>
      <c r="B6" s="117"/>
      <c r="C6" s="117" t="s">
        <v>2</v>
      </c>
      <c r="D6" s="117"/>
      <c r="E6" s="117"/>
      <c r="F6" s="117"/>
      <c r="G6" s="117"/>
      <c r="H6" s="117"/>
      <c r="I6" s="117"/>
    </row>
    <row r="7" spans="1:9" ht="133.5" customHeight="1">
      <c r="A7" s="117"/>
      <c r="B7" s="117"/>
      <c r="C7" s="22" t="s">
        <v>5</v>
      </c>
      <c r="D7" s="22" t="s">
        <v>4</v>
      </c>
      <c r="E7" s="23" t="s">
        <v>3</v>
      </c>
      <c r="F7" s="22" t="s">
        <v>30</v>
      </c>
      <c r="G7" s="22" t="s">
        <v>6</v>
      </c>
      <c r="H7" s="22" t="s">
        <v>7</v>
      </c>
      <c r="I7" s="22"/>
    </row>
    <row r="8" spans="1:9" ht="120.75" customHeight="1" hidden="1">
      <c r="A8" s="129" t="s">
        <v>60</v>
      </c>
      <c r="B8" s="27" t="s">
        <v>31</v>
      </c>
      <c r="C8" s="3">
        <v>9</v>
      </c>
      <c r="D8" s="3">
        <f>26-8</f>
        <v>18</v>
      </c>
      <c r="E8" s="3">
        <v>11</v>
      </c>
      <c r="F8" s="3">
        <v>6</v>
      </c>
      <c r="G8" s="3">
        <v>20</v>
      </c>
      <c r="H8" s="3">
        <v>6</v>
      </c>
      <c r="I8" s="3">
        <v>8</v>
      </c>
    </row>
    <row r="9" spans="1:9" ht="165" customHeight="1" hidden="1">
      <c r="A9" s="129"/>
      <c r="B9" s="27" t="s">
        <v>32</v>
      </c>
      <c r="C9" s="3">
        <v>5</v>
      </c>
      <c r="D9" s="3">
        <v>9</v>
      </c>
      <c r="E9" s="3">
        <v>7</v>
      </c>
      <c r="F9" s="3">
        <v>5</v>
      </c>
      <c r="G9" s="3">
        <v>15</v>
      </c>
      <c r="H9" s="3">
        <v>5</v>
      </c>
      <c r="I9" s="3">
        <v>6</v>
      </c>
    </row>
    <row r="10" spans="1:9" ht="162.75" customHeight="1" hidden="1">
      <c r="A10" s="129"/>
      <c r="B10" s="27" t="s">
        <v>33</v>
      </c>
      <c r="C10" s="3">
        <v>0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45" hidden="1">
      <c r="A11" s="129"/>
      <c r="B11" s="28" t="s">
        <v>8</v>
      </c>
      <c r="C11" s="3">
        <v>4</v>
      </c>
      <c r="D11" s="3">
        <v>4</v>
      </c>
      <c r="E11" s="3">
        <v>4</v>
      </c>
      <c r="F11" s="3">
        <v>4</v>
      </c>
      <c r="G11" s="3">
        <v>4</v>
      </c>
      <c r="H11" s="3">
        <v>4</v>
      </c>
      <c r="I11" s="3">
        <v>4</v>
      </c>
    </row>
    <row r="12" spans="1:9" ht="60" hidden="1">
      <c r="A12" s="129"/>
      <c r="B12" s="25" t="s">
        <v>0</v>
      </c>
      <c r="C12" s="6">
        <f>(C8-C9-C10)/4</f>
        <v>1</v>
      </c>
      <c r="D12" s="6">
        <f aca="true" t="shared" si="0" ref="D12:I12">(D8-D9-D10)/4</f>
        <v>2</v>
      </c>
      <c r="E12" s="6">
        <f t="shared" si="0"/>
        <v>1</v>
      </c>
      <c r="F12" s="6">
        <f t="shared" si="0"/>
        <v>0.25</v>
      </c>
      <c r="G12" s="6">
        <f t="shared" si="0"/>
        <v>1.25</v>
      </c>
      <c r="H12" s="6">
        <f t="shared" si="0"/>
        <v>0.25</v>
      </c>
      <c r="I12" s="6">
        <f t="shared" si="0"/>
        <v>0.5</v>
      </c>
    </row>
    <row r="13" spans="1:9" ht="223.5" customHeight="1" hidden="1">
      <c r="A13" s="129" t="s">
        <v>61</v>
      </c>
      <c r="B13" s="27" t="s">
        <v>51</v>
      </c>
      <c r="C13" s="7">
        <v>3</v>
      </c>
      <c r="D13" s="7">
        <v>8</v>
      </c>
      <c r="E13" s="7">
        <v>2</v>
      </c>
      <c r="F13" s="7">
        <v>0</v>
      </c>
      <c r="G13" s="7">
        <v>4</v>
      </c>
      <c r="H13" s="7">
        <v>0</v>
      </c>
      <c r="I13" s="7">
        <v>1</v>
      </c>
    </row>
    <row r="14" spans="1:9" ht="15" customHeight="1" hidden="1">
      <c r="A14" s="129"/>
      <c r="B14" s="28" t="s">
        <v>8</v>
      </c>
      <c r="C14" s="7">
        <v>4</v>
      </c>
      <c r="D14" s="7">
        <v>4</v>
      </c>
      <c r="E14" s="7">
        <v>4</v>
      </c>
      <c r="F14" s="7">
        <v>4</v>
      </c>
      <c r="G14" s="7">
        <v>4</v>
      </c>
      <c r="H14" s="7">
        <v>4</v>
      </c>
      <c r="I14" s="7">
        <v>4</v>
      </c>
    </row>
    <row r="15" spans="1:9" ht="17.25" customHeight="1" hidden="1">
      <c r="A15" s="129"/>
      <c r="B15" s="25" t="s">
        <v>0</v>
      </c>
      <c r="C15" s="8">
        <f>C13/C14</f>
        <v>0.75</v>
      </c>
      <c r="D15" s="8">
        <v>2</v>
      </c>
      <c r="E15" s="8">
        <f>E13/E14</f>
        <v>0.5</v>
      </c>
      <c r="F15" s="8">
        <f>F13/F14</f>
        <v>0</v>
      </c>
      <c r="G15" s="8">
        <f>G13/G14</f>
        <v>1</v>
      </c>
      <c r="H15" s="8">
        <f>H13/H14</f>
        <v>0</v>
      </c>
      <c r="I15" s="8">
        <f>I13/I14</f>
        <v>0.25</v>
      </c>
    </row>
    <row r="16" spans="1:9" ht="303.75" customHeight="1" hidden="1">
      <c r="A16" s="83" t="s">
        <v>62</v>
      </c>
      <c r="B16" s="27" t="s">
        <v>69</v>
      </c>
      <c r="C16" s="3">
        <v>0</v>
      </c>
      <c r="D16" s="3">
        <v>0</v>
      </c>
      <c r="E16" s="3">
        <v>0</v>
      </c>
      <c r="F16" s="3">
        <v>0</v>
      </c>
      <c r="G16" s="3">
        <v>5</v>
      </c>
      <c r="H16" s="3">
        <v>0</v>
      </c>
      <c r="I16" s="7">
        <v>1</v>
      </c>
    </row>
    <row r="17" spans="1:9" ht="15">
      <c r="A17" s="127" t="s">
        <v>87</v>
      </c>
      <c r="B17" s="127"/>
      <c r="C17" s="127"/>
      <c r="D17" s="127"/>
      <c r="E17" s="127"/>
      <c r="F17" s="127"/>
      <c r="G17" s="127"/>
      <c r="H17" s="127"/>
      <c r="I17" s="127"/>
    </row>
    <row r="18" spans="1:9" ht="63.75" customHeight="1" hidden="1">
      <c r="A18" s="129" t="s">
        <v>112</v>
      </c>
      <c r="B18" s="27" t="s">
        <v>53</v>
      </c>
      <c r="C18" s="4">
        <v>58.1</v>
      </c>
      <c r="D18" s="4">
        <v>32469.5</v>
      </c>
      <c r="E18" s="4">
        <v>906.4</v>
      </c>
      <c r="F18" s="4">
        <v>19610.5</v>
      </c>
      <c r="G18" s="4">
        <v>914.5</v>
      </c>
      <c r="H18" s="4"/>
      <c r="I18" s="4"/>
    </row>
    <row r="19" spans="1:9" ht="65.25" customHeight="1" hidden="1">
      <c r="A19" s="129"/>
      <c r="B19" s="27" t="s">
        <v>10</v>
      </c>
      <c r="C19" s="4">
        <v>58.1</v>
      </c>
      <c r="D19" s="4">
        <v>31218.9</v>
      </c>
      <c r="E19" s="4">
        <v>905.6</v>
      </c>
      <c r="F19" s="4">
        <v>19205.4</v>
      </c>
      <c r="G19" s="4">
        <v>750.2</v>
      </c>
      <c r="H19" s="4"/>
      <c r="I19" s="4"/>
    </row>
    <row r="20" spans="1:9" ht="60" hidden="1">
      <c r="A20" s="129"/>
      <c r="B20" s="25" t="s">
        <v>0</v>
      </c>
      <c r="C20" s="11">
        <f>C18/C19</f>
        <v>1</v>
      </c>
      <c r="D20" s="11">
        <f>D18/D19</f>
        <v>1.0400590667832628</v>
      </c>
      <c r="E20" s="11">
        <f>E18/E19</f>
        <v>1.0008833922261484</v>
      </c>
      <c r="F20" s="11">
        <f>F18/F19</f>
        <v>1.0210930259197932</v>
      </c>
      <c r="G20" s="11">
        <f>G18/G19</f>
        <v>1.2190082644628097</v>
      </c>
      <c r="H20" s="11"/>
      <c r="I20" s="11"/>
    </row>
    <row r="21" spans="1:9" s="30" customFormat="1" ht="138.75" customHeight="1">
      <c r="A21" s="129"/>
      <c r="B21" s="42" t="s">
        <v>9</v>
      </c>
      <c r="C21" s="46">
        <v>1</v>
      </c>
      <c r="D21" s="46">
        <v>1</v>
      </c>
      <c r="E21" s="46">
        <v>1</v>
      </c>
      <c r="F21" s="46">
        <v>1</v>
      </c>
      <c r="G21" s="46">
        <v>1</v>
      </c>
      <c r="H21" s="46">
        <v>1</v>
      </c>
      <c r="I21" s="46"/>
    </row>
    <row r="22" spans="1:9" ht="63" customHeight="1" hidden="1">
      <c r="A22" s="129" t="s">
        <v>89</v>
      </c>
      <c r="B22" s="28" t="s">
        <v>34</v>
      </c>
      <c r="C22" s="47"/>
      <c r="D22" s="47"/>
      <c r="E22" s="47"/>
      <c r="F22" s="47">
        <v>1870.5</v>
      </c>
      <c r="G22" s="47"/>
      <c r="H22" s="47"/>
      <c r="I22" s="47"/>
    </row>
    <row r="23" spans="1:9" ht="56.25" customHeight="1" hidden="1">
      <c r="A23" s="129"/>
      <c r="B23" s="28" t="s">
        <v>35</v>
      </c>
      <c r="C23" s="47"/>
      <c r="D23" s="47"/>
      <c r="E23" s="47"/>
      <c r="F23" s="47">
        <v>1146.1</v>
      </c>
      <c r="G23" s="47"/>
      <c r="H23" s="47"/>
      <c r="I23" s="47"/>
    </row>
    <row r="24" spans="1:9" ht="15" customHeight="1" hidden="1">
      <c r="A24" s="129"/>
      <c r="B24" s="43" t="s">
        <v>0</v>
      </c>
      <c r="C24" s="48" t="e">
        <f aca="true" t="shared" si="1" ref="C24:I24">C22/C23</f>
        <v>#DIV/0!</v>
      </c>
      <c r="D24" s="48" t="e">
        <f t="shared" si="1"/>
        <v>#DIV/0!</v>
      </c>
      <c r="E24" s="48" t="e">
        <f t="shared" si="1"/>
        <v>#DIV/0!</v>
      </c>
      <c r="F24" s="48">
        <f t="shared" si="1"/>
        <v>1.6320565395689732</v>
      </c>
      <c r="G24" s="48" t="e">
        <f t="shared" si="1"/>
        <v>#DIV/0!</v>
      </c>
      <c r="H24" s="48" t="e">
        <f t="shared" si="1"/>
        <v>#DIV/0!</v>
      </c>
      <c r="I24" s="48" t="e">
        <f t="shared" si="1"/>
        <v>#DIV/0!</v>
      </c>
    </row>
    <row r="25" spans="1:9" ht="123" customHeight="1">
      <c r="A25" s="129"/>
      <c r="B25" s="42" t="s">
        <v>9</v>
      </c>
      <c r="C25" s="49">
        <v>1</v>
      </c>
      <c r="D25" s="49">
        <v>1</v>
      </c>
      <c r="E25" s="49">
        <v>1</v>
      </c>
      <c r="F25" s="49">
        <v>1</v>
      </c>
      <c r="G25" s="49">
        <v>1</v>
      </c>
      <c r="H25" s="49">
        <v>1</v>
      </c>
      <c r="I25" s="49"/>
    </row>
    <row r="26" spans="1:9" ht="15">
      <c r="A26" s="93" t="s">
        <v>91</v>
      </c>
      <c r="B26" s="93"/>
      <c r="C26" s="93"/>
      <c r="D26" s="93"/>
      <c r="E26" s="93"/>
      <c r="F26" s="93"/>
      <c r="G26" s="93"/>
      <c r="H26" s="93"/>
      <c r="I26" s="93"/>
    </row>
    <row r="27" spans="1:9" ht="240" hidden="1">
      <c r="A27" s="129" t="s">
        <v>63</v>
      </c>
      <c r="B27" s="27" t="s">
        <v>11</v>
      </c>
      <c r="C27" s="3"/>
      <c r="D27" s="3">
        <v>7</v>
      </c>
      <c r="E27" s="3">
        <v>6</v>
      </c>
      <c r="F27" s="3"/>
      <c r="G27" s="7">
        <v>2</v>
      </c>
      <c r="H27" s="3"/>
      <c r="I27" s="3"/>
    </row>
    <row r="28" spans="1:9" ht="15" hidden="1">
      <c r="A28" s="129"/>
      <c r="B28" s="29"/>
      <c r="C28" s="12"/>
      <c r="D28" s="114" t="s">
        <v>15</v>
      </c>
      <c r="E28" s="114"/>
      <c r="F28" s="114"/>
      <c r="G28" s="14"/>
      <c r="H28" s="12"/>
      <c r="I28" s="13"/>
    </row>
    <row r="29" spans="1:9" ht="45.75" customHeight="1" hidden="1">
      <c r="A29" s="129"/>
      <c r="B29" s="95" t="s">
        <v>13</v>
      </c>
      <c r="C29" s="96"/>
      <c r="D29" s="96"/>
      <c r="E29" s="96"/>
      <c r="F29" s="96"/>
      <c r="G29" s="96"/>
      <c r="H29" s="96"/>
      <c r="I29" s="97"/>
    </row>
    <row r="30" spans="1:9" ht="228.75" hidden="1">
      <c r="A30" s="129"/>
      <c r="B30" s="27" t="s">
        <v>36</v>
      </c>
      <c r="C30" s="7"/>
      <c r="D30" s="7"/>
      <c r="E30" s="7">
        <v>380107</v>
      </c>
      <c r="F30" s="7"/>
      <c r="G30" s="7"/>
      <c r="H30" s="7"/>
      <c r="I30" s="7"/>
    </row>
    <row r="31" spans="1:9" ht="273.75" hidden="1">
      <c r="A31" s="129"/>
      <c r="B31" s="27" t="s">
        <v>37</v>
      </c>
      <c r="C31" s="7"/>
      <c r="D31" s="7"/>
      <c r="E31" s="7">
        <v>380060</v>
      </c>
      <c r="F31" s="7"/>
      <c r="G31" s="7"/>
      <c r="H31" s="7"/>
      <c r="I31" s="7"/>
    </row>
    <row r="32" spans="1:9" ht="55.5" customHeight="1" hidden="1">
      <c r="A32" s="129"/>
      <c r="B32" s="95" t="s">
        <v>14</v>
      </c>
      <c r="C32" s="96"/>
      <c r="D32" s="96"/>
      <c r="E32" s="96"/>
      <c r="F32" s="96"/>
      <c r="G32" s="96"/>
      <c r="H32" s="96"/>
      <c r="I32" s="97"/>
    </row>
    <row r="33" spans="1:9" ht="228.75" hidden="1">
      <c r="A33" s="129"/>
      <c r="B33" s="27" t="s">
        <v>36</v>
      </c>
      <c r="C33" s="7"/>
      <c r="D33" s="7"/>
      <c r="E33" s="7">
        <v>225</v>
      </c>
      <c r="F33" s="7"/>
      <c r="G33" s="7"/>
      <c r="H33" s="7"/>
      <c r="I33" s="7"/>
    </row>
    <row r="34" spans="1:9" ht="273.75" hidden="1">
      <c r="A34" s="129" t="s">
        <v>63</v>
      </c>
      <c r="B34" s="27" t="s">
        <v>37</v>
      </c>
      <c r="C34" s="7"/>
      <c r="D34" s="7"/>
      <c r="E34" s="7">
        <v>225</v>
      </c>
      <c r="F34" s="7"/>
      <c r="G34" s="7"/>
      <c r="H34" s="7"/>
      <c r="I34" s="7"/>
    </row>
    <row r="35" spans="1:9" ht="39" customHeight="1" hidden="1">
      <c r="A35" s="129"/>
      <c r="B35" s="98" t="s">
        <v>16</v>
      </c>
      <c r="C35" s="99"/>
      <c r="D35" s="99"/>
      <c r="E35" s="99"/>
      <c r="F35" s="99"/>
      <c r="G35" s="99"/>
      <c r="H35" s="99"/>
      <c r="I35" s="100"/>
    </row>
    <row r="36" spans="1:9" ht="228.75" hidden="1">
      <c r="A36" s="129"/>
      <c r="B36" s="27" t="s">
        <v>36</v>
      </c>
      <c r="C36" s="7"/>
      <c r="D36" s="7"/>
      <c r="E36" s="7">
        <v>8105</v>
      </c>
      <c r="F36" s="7"/>
      <c r="G36" s="7"/>
      <c r="H36" s="7"/>
      <c r="I36" s="7"/>
    </row>
    <row r="37" spans="1:9" ht="273.75" hidden="1">
      <c r="A37" s="129"/>
      <c r="B37" s="27" t="s">
        <v>37</v>
      </c>
      <c r="C37" s="7"/>
      <c r="D37" s="7"/>
      <c r="E37" s="7">
        <v>7000</v>
      </c>
      <c r="F37" s="7"/>
      <c r="G37" s="7"/>
      <c r="H37" s="7"/>
      <c r="I37" s="7"/>
    </row>
    <row r="38" spans="1:9" ht="41.25" customHeight="1" hidden="1">
      <c r="A38" s="129"/>
      <c r="B38" s="98" t="s">
        <v>17</v>
      </c>
      <c r="C38" s="99"/>
      <c r="D38" s="99"/>
      <c r="E38" s="99"/>
      <c r="F38" s="99"/>
      <c r="G38" s="99"/>
      <c r="H38" s="99"/>
      <c r="I38" s="100"/>
    </row>
    <row r="39" spans="1:9" ht="228.75" hidden="1">
      <c r="A39" s="129"/>
      <c r="B39" s="27" t="s">
        <v>36</v>
      </c>
      <c r="C39" s="7"/>
      <c r="D39" s="7"/>
      <c r="E39" s="7">
        <v>878</v>
      </c>
      <c r="F39" s="7"/>
      <c r="G39" s="7"/>
      <c r="H39" s="7"/>
      <c r="I39" s="7"/>
    </row>
    <row r="40" spans="1:9" ht="273.75" hidden="1">
      <c r="A40" s="129"/>
      <c r="B40" s="27" t="s">
        <v>37</v>
      </c>
      <c r="C40" s="7"/>
      <c r="D40" s="7"/>
      <c r="E40" s="7">
        <v>878</v>
      </c>
      <c r="F40" s="7"/>
      <c r="G40" s="7"/>
      <c r="H40" s="7"/>
      <c r="I40" s="7"/>
    </row>
    <row r="41" spans="1:9" ht="31.5" customHeight="1" hidden="1">
      <c r="A41" s="129" t="s">
        <v>63</v>
      </c>
      <c r="B41" s="98" t="s">
        <v>18</v>
      </c>
      <c r="C41" s="99"/>
      <c r="D41" s="99"/>
      <c r="E41" s="99"/>
      <c r="F41" s="99"/>
      <c r="G41" s="99"/>
      <c r="H41" s="99"/>
      <c r="I41" s="100"/>
    </row>
    <row r="42" spans="1:9" ht="228.75" hidden="1">
      <c r="A42" s="129"/>
      <c r="B42" s="27" t="s">
        <v>36</v>
      </c>
      <c r="C42" s="7"/>
      <c r="D42" s="7"/>
      <c r="E42" s="7">
        <v>12</v>
      </c>
      <c r="F42" s="7"/>
      <c r="G42" s="7"/>
      <c r="H42" s="7"/>
      <c r="I42" s="7"/>
    </row>
    <row r="43" spans="1:9" ht="273.75" hidden="1">
      <c r="A43" s="129"/>
      <c r="B43" s="27" t="s">
        <v>37</v>
      </c>
      <c r="C43" s="7"/>
      <c r="D43" s="7"/>
      <c r="E43" s="7">
        <v>12</v>
      </c>
      <c r="F43" s="7"/>
      <c r="G43" s="7"/>
      <c r="H43" s="7"/>
      <c r="I43" s="7"/>
    </row>
    <row r="44" spans="1:9" ht="29.25" customHeight="1" hidden="1">
      <c r="A44" s="129"/>
      <c r="B44" s="98" t="s">
        <v>57</v>
      </c>
      <c r="C44" s="99"/>
      <c r="D44" s="99"/>
      <c r="E44" s="99"/>
      <c r="F44" s="99"/>
      <c r="G44" s="99"/>
      <c r="H44" s="99"/>
      <c r="I44" s="100"/>
    </row>
    <row r="45" spans="1:9" ht="63.75" customHeight="1" hidden="1">
      <c r="A45" s="129"/>
      <c r="B45" s="29" t="s">
        <v>36</v>
      </c>
      <c r="C45" s="34"/>
      <c r="D45" s="34"/>
      <c r="E45" s="34">
        <v>12335.35</v>
      </c>
      <c r="F45" s="34"/>
      <c r="G45" s="34"/>
      <c r="H45" s="34"/>
      <c r="I45" s="34"/>
    </row>
    <row r="46" spans="1:9" ht="66.75" customHeight="1" hidden="1">
      <c r="A46" s="129"/>
      <c r="B46" s="29" t="s">
        <v>37</v>
      </c>
      <c r="C46" s="7"/>
      <c r="D46" s="7"/>
      <c r="E46" s="38">
        <v>12217.35</v>
      </c>
      <c r="F46" s="7"/>
      <c r="G46" s="7"/>
      <c r="H46" s="7"/>
      <c r="I46" s="7"/>
    </row>
    <row r="47" spans="1:9" ht="14.25" customHeight="1" hidden="1">
      <c r="A47" s="129"/>
      <c r="B47" s="29"/>
      <c r="C47" s="7"/>
      <c r="D47" s="133" t="s">
        <v>19</v>
      </c>
      <c r="E47" s="133"/>
      <c r="F47" s="133"/>
      <c r="G47" s="133"/>
      <c r="H47" s="7"/>
      <c r="I47" s="7"/>
    </row>
    <row r="48" spans="1:9" ht="33.75" customHeight="1" hidden="1">
      <c r="A48" s="129"/>
      <c r="B48" s="98" t="s">
        <v>20</v>
      </c>
      <c r="C48" s="99"/>
      <c r="D48" s="99"/>
      <c r="E48" s="99"/>
      <c r="F48" s="99"/>
      <c r="G48" s="99"/>
      <c r="H48" s="99"/>
      <c r="I48" s="100"/>
    </row>
    <row r="49" spans="1:9" ht="228.75" hidden="1">
      <c r="A49" s="129"/>
      <c r="B49" s="27" t="s">
        <v>36</v>
      </c>
      <c r="C49" s="7"/>
      <c r="D49" s="7">
        <v>248320</v>
      </c>
      <c r="E49" s="7"/>
      <c r="F49" s="7"/>
      <c r="G49" s="7"/>
      <c r="H49" s="7"/>
      <c r="I49" s="7"/>
    </row>
    <row r="50" spans="1:9" ht="273.75" hidden="1">
      <c r="A50" s="129"/>
      <c r="B50" s="27" t="s">
        <v>37</v>
      </c>
      <c r="C50" s="7"/>
      <c r="D50" s="7">
        <v>254716</v>
      </c>
      <c r="E50" s="7"/>
      <c r="F50" s="7"/>
      <c r="G50" s="7"/>
      <c r="H50" s="7"/>
      <c r="I50" s="7"/>
    </row>
    <row r="51" spans="1:9" ht="73.5" customHeight="1" hidden="1">
      <c r="A51" s="129" t="s">
        <v>63</v>
      </c>
      <c r="B51" s="98" t="s">
        <v>21</v>
      </c>
      <c r="C51" s="99"/>
      <c r="D51" s="99"/>
      <c r="E51" s="99"/>
      <c r="F51" s="99"/>
      <c r="G51" s="99"/>
      <c r="H51" s="99"/>
      <c r="I51" s="100"/>
    </row>
    <row r="52" spans="1:9" ht="228.75" hidden="1">
      <c r="A52" s="129"/>
      <c r="B52" s="27" t="s">
        <v>36</v>
      </c>
      <c r="C52" s="7"/>
      <c r="D52" s="7">
        <v>2272</v>
      </c>
      <c r="E52" s="7"/>
      <c r="F52" s="7"/>
      <c r="G52" s="7"/>
      <c r="H52" s="7"/>
      <c r="I52" s="7"/>
    </row>
    <row r="53" spans="1:9" ht="273.75" hidden="1">
      <c r="A53" s="129"/>
      <c r="B53" s="27" t="s">
        <v>37</v>
      </c>
      <c r="C53" s="7"/>
      <c r="D53" s="7">
        <v>2266</v>
      </c>
      <c r="E53" s="7"/>
      <c r="F53" s="7"/>
      <c r="G53" s="7"/>
      <c r="H53" s="7"/>
      <c r="I53" s="7"/>
    </row>
    <row r="54" spans="1:9" ht="44.25" customHeight="1" hidden="1">
      <c r="A54" s="129"/>
      <c r="B54" s="98" t="s">
        <v>17</v>
      </c>
      <c r="C54" s="99"/>
      <c r="D54" s="99"/>
      <c r="E54" s="99"/>
      <c r="F54" s="99"/>
      <c r="G54" s="99"/>
      <c r="H54" s="99"/>
      <c r="I54" s="100"/>
    </row>
    <row r="55" spans="1:9" ht="228.75" hidden="1">
      <c r="A55" s="129"/>
      <c r="B55" s="27" t="s">
        <v>36</v>
      </c>
      <c r="C55" s="7"/>
      <c r="D55" s="7">
        <v>2416</v>
      </c>
      <c r="E55" s="7"/>
      <c r="F55" s="7"/>
      <c r="G55" s="7"/>
      <c r="H55" s="7"/>
      <c r="I55" s="7"/>
    </row>
    <row r="56" spans="1:9" ht="273.75" hidden="1">
      <c r="A56" s="129"/>
      <c r="B56" s="27" t="s">
        <v>37</v>
      </c>
      <c r="C56" s="7"/>
      <c r="D56" s="7">
        <v>2416</v>
      </c>
      <c r="E56" s="7"/>
      <c r="F56" s="7"/>
      <c r="G56" s="7"/>
      <c r="H56" s="7"/>
      <c r="I56" s="7"/>
    </row>
    <row r="57" spans="1:9" ht="45.75" customHeight="1" hidden="1">
      <c r="A57" s="129"/>
      <c r="B57" s="98" t="s">
        <v>18</v>
      </c>
      <c r="C57" s="99"/>
      <c r="D57" s="99"/>
      <c r="E57" s="99"/>
      <c r="F57" s="99"/>
      <c r="G57" s="99"/>
      <c r="H57" s="99"/>
      <c r="I57" s="100"/>
    </row>
    <row r="58" spans="1:9" ht="228.75" hidden="1">
      <c r="A58" s="129" t="s">
        <v>63</v>
      </c>
      <c r="B58" s="27" t="s">
        <v>36</v>
      </c>
      <c r="C58" s="7"/>
      <c r="D58" s="7">
        <v>36</v>
      </c>
      <c r="E58" s="7"/>
      <c r="F58" s="7"/>
      <c r="G58" s="7"/>
      <c r="H58" s="7"/>
      <c r="I58" s="7"/>
    </row>
    <row r="59" spans="1:9" ht="273.75" hidden="1">
      <c r="A59" s="129"/>
      <c r="B59" s="27" t="s">
        <v>37</v>
      </c>
      <c r="C59" s="7"/>
      <c r="D59" s="7">
        <v>36</v>
      </c>
      <c r="E59" s="7"/>
      <c r="F59" s="7"/>
      <c r="G59" s="7"/>
      <c r="H59" s="7"/>
      <c r="I59" s="7"/>
    </row>
    <row r="60" spans="1:9" ht="54" customHeight="1" hidden="1">
      <c r="A60" s="129"/>
      <c r="B60" s="98" t="s">
        <v>22</v>
      </c>
      <c r="C60" s="99"/>
      <c r="D60" s="99"/>
      <c r="E60" s="99"/>
      <c r="F60" s="99"/>
      <c r="G60" s="99"/>
      <c r="H60" s="99"/>
      <c r="I60" s="100"/>
    </row>
    <row r="61" spans="1:9" ht="228.75" hidden="1">
      <c r="A61" s="129"/>
      <c r="B61" s="27" t="s">
        <v>36</v>
      </c>
      <c r="C61" s="7"/>
      <c r="D61" s="7">
        <v>80</v>
      </c>
      <c r="E61" s="7"/>
      <c r="F61" s="7"/>
      <c r="G61" s="7"/>
      <c r="H61" s="7"/>
      <c r="I61" s="7"/>
    </row>
    <row r="62" spans="1:9" ht="273.75" hidden="1">
      <c r="A62" s="129"/>
      <c r="B62" s="27" t="s">
        <v>37</v>
      </c>
      <c r="C62" s="7"/>
      <c r="D62" s="7">
        <v>79</v>
      </c>
      <c r="E62" s="7"/>
      <c r="F62" s="7"/>
      <c r="G62" s="7"/>
      <c r="H62" s="7"/>
      <c r="I62" s="7"/>
    </row>
    <row r="63" spans="1:9" ht="53.25" customHeight="1" hidden="1">
      <c r="A63" s="129"/>
      <c r="B63" s="98" t="s">
        <v>23</v>
      </c>
      <c r="C63" s="99"/>
      <c r="D63" s="99"/>
      <c r="E63" s="99"/>
      <c r="F63" s="99"/>
      <c r="G63" s="99"/>
      <c r="H63" s="99"/>
      <c r="I63" s="100"/>
    </row>
    <row r="64" spans="1:9" ht="228.75" hidden="1">
      <c r="A64" s="129"/>
      <c r="B64" s="27" t="s">
        <v>36</v>
      </c>
      <c r="C64" s="7"/>
      <c r="D64" s="7">
        <v>30</v>
      </c>
      <c r="E64" s="7"/>
      <c r="F64" s="7"/>
      <c r="G64" s="7"/>
      <c r="H64" s="7"/>
      <c r="I64" s="7"/>
    </row>
    <row r="65" spans="1:9" ht="273.75" hidden="1">
      <c r="A65" s="129" t="s">
        <v>64</v>
      </c>
      <c r="B65" s="27" t="s">
        <v>37</v>
      </c>
      <c r="C65" s="7"/>
      <c r="D65" s="7">
        <v>30</v>
      </c>
      <c r="E65" s="7"/>
      <c r="F65" s="7"/>
      <c r="G65" s="7"/>
      <c r="H65" s="7"/>
      <c r="I65" s="7"/>
    </row>
    <row r="66" spans="1:9" ht="39" customHeight="1" hidden="1">
      <c r="A66" s="129"/>
      <c r="B66" s="98" t="s">
        <v>24</v>
      </c>
      <c r="C66" s="99"/>
      <c r="D66" s="99"/>
      <c r="E66" s="99"/>
      <c r="F66" s="99"/>
      <c r="G66" s="99"/>
      <c r="H66" s="99"/>
      <c r="I66" s="100"/>
    </row>
    <row r="67" spans="1:9" ht="228.75" hidden="1">
      <c r="A67" s="129"/>
      <c r="B67" s="27" t="s">
        <v>36</v>
      </c>
      <c r="C67" s="7"/>
      <c r="D67" s="7">
        <v>110</v>
      </c>
      <c r="E67" s="7"/>
      <c r="F67" s="7"/>
      <c r="G67" s="7"/>
      <c r="H67" s="7"/>
      <c r="I67" s="7"/>
    </row>
    <row r="68" spans="1:9" ht="273.75" hidden="1">
      <c r="A68" s="129"/>
      <c r="B68" s="27" t="s">
        <v>37</v>
      </c>
      <c r="C68" s="7"/>
      <c r="D68" s="7">
        <v>109</v>
      </c>
      <c r="E68" s="7"/>
      <c r="F68" s="7"/>
      <c r="G68" s="7"/>
      <c r="H68" s="7"/>
      <c r="I68" s="7"/>
    </row>
    <row r="69" spans="1:9" ht="15" hidden="1">
      <c r="A69" s="129"/>
      <c r="B69" s="29"/>
      <c r="C69" s="14"/>
      <c r="D69" s="14" t="s">
        <v>25</v>
      </c>
      <c r="E69" s="14"/>
      <c r="F69" s="14"/>
      <c r="G69" s="14"/>
      <c r="H69" s="14"/>
      <c r="I69" s="15"/>
    </row>
    <row r="70" spans="1:9" ht="41.25" customHeight="1" hidden="1">
      <c r="A70" s="129"/>
      <c r="B70" s="98" t="s">
        <v>26</v>
      </c>
      <c r="C70" s="99"/>
      <c r="D70" s="99"/>
      <c r="E70" s="99"/>
      <c r="F70" s="99"/>
      <c r="G70" s="99"/>
      <c r="H70" s="99"/>
      <c r="I70" s="100"/>
    </row>
    <row r="71" spans="1:9" ht="228.75" hidden="1">
      <c r="A71" s="129"/>
      <c r="B71" s="27" t="s">
        <v>36</v>
      </c>
      <c r="C71" s="7"/>
      <c r="D71" s="7"/>
      <c r="E71" s="7"/>
      <c r="F71" s="7"/>
      <c r="G71" s="7">
        <v>2129.5</v>
      </c>
      <c r="H71" s="7"/>
      <c r="I71" s="7"/>
    </row>
    <row r="72" spans="1:9" ht="273.75" hidden="1">
      <c r="A72" s="129" t="s">
        <v>90</v>
      </c>
      <c r="B72" s="27" t="s">
        <v>37</v>
      </c>
      <c r="C72" s="7"/>
      <c r="D72" s="7"/>
      <c r="E72" s="7"/>
      <c r="F72" s="7"/>
      <c r="G72" s="7">
        <v>2129.5</v>
      </c>
      <c r="H72" s="7"/>
      <c r="I72" s="7"/>
    </row>
    <row r="73" spans="1:9" ht="36" customHeight="1" hidden="1">
      <c r="A73" s="129"/>
      <c r="B73" s="98" t="s">
        <v>27</v>
      </c>
      <c r="C73" s="99"/>
      <c r="D73" s="99"/>
      <c r="E73" s="99"/>
      <c r="F73" s="99"/>
      <c r="G73" s="99"/>
      <c r="H73" s="99"/>
      <c r="I73" s="100"/>
    </row>
    <row r="74" spans="1:9" ht="228.75" hidden="1">
      <c r="A74" s="129"/>
      <c r="B74" s="27" t="s">
        <v>36</v>
      </c>
      <c r="C74" s="7"/>
      <c r="D74" s="7"/>
      <c r="E74" s="7"/>
      <c r="F74" s="7"/>
      <c r="G74" s="7">
        <v>120</v>
      </c>
      <c r="H74" s="7"/>
      <c r="I74" s="7"/>
    </row>
    <row r="75" spans="1:9" ht="273.75" hidden="1">
      <c r="A75" s="129"/>
      <c r="B75" s="27" t="s">
        <v>37</v>
      </c>
      <c r="C75" s="7"/>
      <c r="D75" s="7"/>
      <c r="E75" s="7"/>
      <c r="F75" s="7"/>
      <c r="G75" s="7">
        <v>120</v>
      </c>
      <c r="H75" s="7"/>
      <c r="I75" s="7"/>
    </row>
    <row r="76" spans="1:9" ht="60" hidden="1">
      <c r="A76" s="129"/>
      <c r="B76" s="25" t="s">
        <v>0</v>
      </c>
      <c r="C76" s="7">
        <v>0</v>
      </c>
      <c r="D76" s="7">
        <f>(D49/D50+D52/D53+D55/D56+D58/D59+D61/D62+D64/D65+D67/D68)/D27</f>
        <v>0.9999100083472214</v>
      </c>
      <c r="E76" s="7">
        <f>(E30/E31+E33/E34+E36/E37+E39/E40+E42/E43+E45/E46)/E27</f>
        <v>1.0279398671973217</v>
      </c>
      <c r="F76" s="7">
        <v>0</v>
      </c>
      <c r="G76" s="7">
        <f>(G71/G72+G74/G75)/G27</f>
        <v>1</v>
      </c>
      <c r="H76" s="7">
        <v>0</v>
      </c>
      <c r="I76" s="7">
        <v>0</v>
      </c>
    </row>
    <row r="77" spans="1:9" ht="195" customHeight="1">
      <c r="A77" s="129"/>
      <c r="B77" s="42" t="s">
        <v>9</v>
      </c>
      <c r="C77" s="35">
        <v>1</v>
      </c>
      <c r="D77" s="35">
        <v>1</v>
      </c>
      <c r="E77" s="35">
        <v>1</v>
      </c>
      <c r="F77" s="35">
        <v>1</v>
      </c>
      <c r="G77" s="35">
        <v>1</v>
      </c>
      <c r="H77" s="35">
        <v>1</v>
      </c>
      <c r="I77" s="35"/>
    </row>
    <row r="78" spans="1:9" ht="256.5" hidden="1">
      <c r="A78" s="129" t="s">
        <v>113</v>
      </c>
      <c r="B78" s="28" t="s">
        <v>38</v>
      </c>
      <c r="C78" s="7">
        <v>6615</v>
      </c>
      <c r="D78" s="7">
        <v>110804.1</v>
      </c>
      <c r="E78" s="7">
        <v>52097.2</v>
      </c>
      <c r="F78" s="7">
        <v>2904.5</v>
      </c>
      <c r="G78" s="7">
        <v>71038.6</v>
      </c>
      <c r="H78" s="7">
        <v>2801.3</v>
      </c>
      <c r="I78" s="7">
        <v>0.8</v>
      </c>
    </row>
    <row r="79" spans="1:9" ht="113.25" customHeight="1" hidden="1">
      <c r="A79" s="129"/>
      <c r="B79" s="28" t="s">
        <v>39</v>
      </c>
      <c r="C79" s="7">
        <v>6518.3</v>
      </c>
      <c r="D79" s="7">
        <v>107203</v>
      </c>
      <c r="E79" s="7">
        <v>50386.8</v>
      </c>
      <c r="F79" s="7">
        <v>2202.8</v>
      </c>
      <c r="G79" s="7">
        <v>67957.3</v>
      </c>
      <c r="H79" s="7">
        <v>2709.2</v>
      </c>
      <c r="I79" s="7">
        <v>0</v>
      </c>
    </row>
    <row r="80" spans="1:9" ht="60" hidden="1">
      <c r="A80" s="129"/>
      <c r="B80" s="43" t="s">
        <v>0</v>
      </c>
      <c r="C80" s="8">
        <f aca="true" t="shared" si="2" ref="C80:I80">C78/C79</f>
        <v>1.0148351564058113</v>
      </c>
      <c r="D80" s="8">
        <f t="shared" si="2"/>
        <v>1.0335914106881339</v>
      </c>
      <c r="E80" s="8">
        <f t="shared" si="2"/>
        <v>1.033945398397993</v>
      </c>
      <c r="F80" s="8">
        <f t="shared" si="2"/>
        <v>1.3185491193027055</v>
      </c>
      <c r="G80" s="8">
        <f t="shared" si="2"/>
        <v>1.045341707219092</v>
      </c>
      <c r="H80" s="8">
        <f t="shared" si="2"/>
        <v>1.0339952753580395</v>
      </c>
      <c r="I80" s="8" t="e">
        <f t="shared" si="2"/>
        <v>#DIV/0!</v>
      </c>
    </row>
    <row r="81" spans="1:9" ht="189.75" customHeight="1">
      <c r="A81" s="129"/>
      <c r="B81" s="42" t="s">
        <v>9</v>
      </c>
      <c r="C81" s="44">
        <v>0.75</v>
      </c>
      <c r="D81" s="44">
        <v>0.75</v>
      </c>
      <c r="E81" s="44">
        <v>0.75</v>
      </c>
      <c r="F81" s="44">
        <v>0.75</v>
      </c>
      <c r="G81" s="44">
        <v>0.75</v>
      </c>
      <c r="H81" s="44">
        <v>0.75</v>
      </c>
      <c r="I81" s="44"/>
    </row>
    <row r="82" spans="1:9" ht="15" customHeight="1" hidden="1">
      <c r="A82" s="130" t="s">
        <v>93</v>
      </c>
      <c r="B82" s="28"/>
      <c r="C82" s="7"/>
      <c r="D82" s="7"/>
      <c r="E82" s="7"/>
      <c r="F82" s="7"/>
      <c r="G82" s="7"/>
      <c r="H82" s="7"/>
      <c r="I82" s="7"/>
    </row>
    <row r="83" spans="1:15" ht="165" hidden="1">
      <c r="A83" s="131"/>
      <c r="B83" s="28" t="s">
        <v>55</v>
      </c>
      <c r="C83" s="7">
        <v>23778.5</v>
      </c>
      <c r="D83" s="7">
        <v>288668.8</v>
      </c>
      <c r="E83" s="7">
        <v>56798.4</v>
      </c>
      <c r="F83" s="7">
        <v>2904</v>
      </c>
      <c r="G83" s="7">
        <v>281322.7</v>
      </c>
      <c r="H83" s="7"/>
      <c r="I83" s="7">
        <v>14753.7</v>
      </c>
      <c r="J83" s="9"/>
      <c r="K83" s="9"/>
      <c r="L83" s="9"/>
      <c r="M83" s="9"/>
      <c r="N83" s="9"/>
      <c r="O83" s="9"/>
    </row>
    <row r="84" spans="1:9" ht="285" hidden="1">
      <c r="A84" s="131"/>
      <c r="B84" s="28" t="s">
        <v>54</v>
      </c>
      <c r="C84" s="7">
        <v>23778.5</v>
      </c>
      <c r="D84" s="7">
        <v>288668.8</v>
      </c>
      <c r="E84" s="7">
        <v>56798.4</v>
      </c>
      <c r="F84" s="7">
        <v>2904</v>
      </c>
      <c r="G84" s="7">
        <v>281322.7</v>
      </c>
      <c r="H84" s="7"/>
      <c r="I84" s="7">
        <v>14753.7</v>
      </c>
    </row>
    <row r="85" spans="1:9" ht="60" hidden="1">
      <c r="A85" s="131"/>
      <c r="B85" s="43" t="s">
        <v>0</v>
      </c>
      <c r="C85" s="7">
        <f>C83/C84</f>
        <v>1</v>
      </c>
      <c r="D85" s="7">
        <f aca="true" t="shared" si="3" ref="D85:I85">D83/D84</f>
        <v>1</v>
      </c>
      <c r="E85" s="7">
        <f t="shared" si="3"/>
        <v>1</v>
      </c>
      <c r="F85" s="7">
        <f t="shared" si="3"/>
        <v>1</v>
      </c>
      <c r="G85" s="7">
        <f t="shared" si="3"/>
        <v>1</v>
      </c>
      <c r="H85" s="7" t="e">
        <f t="shared" si="3"/>
        <v>#DIV/0!</v>
      </c>
      <c r="I85" s="7">
        <f t="shared" si="3"/>
        <v>1</v>
      </c>
    </row>
    <row r="86" spans="1:9" ht="129.75" customHeight="1">
      <c r="A86" s="132"/>
      <c r="B86" s="42" t="s">
        <v>9</v>
      </c>
      <c r="C86" s="35">
        <v>1</v>
      </c>
      <c r="D86" s="35">
        <v>1</v>
      </c>
      <c r="E86" s="35">
        <v>1</v>
      </c>
      <c r="F86" s="35">
        <v>1</v>
      </c>
      <c r="G86" s="35">
        <v>1</v>
      </c>
      <c r="H86" s="35">
        <v>1</v>
      </c>
      <c r="I86" s="35"/>
    </row>
    <row r="87" spans="1:9" ht="409.5" hidden="1">
      <c r="A87" s="129" t="s">
        <v>114</v>
      </c>
      <c r="B87" s="28" t="s">
        <v>40</v>
      </c>
      <c r="C87" s="7">
        <v>6533.4</v>
      </c>
      <c r="D87" s="7">
        <v>147366.8</v>
      </c>
      <c r="E87" s="7">
        <v>4320.8</v>
      </c>
      <c r="F87" s="7"/>
      <c r="G87" s="7">
        <v>141746.9</v>
      </c>
      <c r="H87" s="7"/>
      <c r="I87" s="7">
        <v>12596.3</v>
      </c>
    </row>
    <row r="88" spans="1:9" ht="286.5" hidden="1">
      <c r="A88" s="129"/>
      <c r="B88" s="28" t="s">
        <v>41</v>
      </c>
      <c r="C88" s="7">
        <v>6533.4</v>
      </c>
      <c r="D88" s="7">
        <v>147366.8</v>
      </c>
      <c r="E88" s="7">
        <v>4320.8</v>
      </c>
      <c r="F88" s="7"/>
      <c r="G88" s="7">
        <v>159767.2</v>
      </c>
      <c r="H88" s="7"/>
      <c r="I88" s="7">
        <v>12608</v>
      </c>
    </row>
    <row r="89" spans="1:9" ht="60" hidden="1">
      <c r="A89" s="129"/>
      <c r="B89" s="43" t="s">
        <v>0</v>
      </c>
      <c r="C89" s="8">
        <f>C87/C88</f>
        <v>1</v>
      </c>
      <c r="D89" s="8">
        <f aca="true" t="shared" si="4" ref="D89:I89">D87/D88</f>
        <v>1</v>
      </c>
      <c r="E89" s="8">
        <f t="shared" si="4"/>
        <v>1</v>
      </c>
      <c r="F89" s="8" t="e">
        <f t="shared" si="4"/>
        <v>#DIV/0!</v>
      </c>
      <c r="G89" s="8">
        <f t="shared" si="4"/>
        <v>0.887209014115538</v>
      </c>
      <c r="H89" s="8" t="e">
        <f t="shared" si="4"/>
        <v>#DIV/0!</v>
      </c>
      <c r="I89" s="8">
        <f t="shared" si="4"/>
        <v>0.9990720177664975</v>
      </c>
    </row>
    <row r="90" spans="1:10" ht="132" customHeight="1">
      <c r="A90" s="129"/>
      <c r="B90" s="42" t="s">
        <v>9</v>
      </c>
      <c r="C90" s="35">
        <v>1</v>
      </c>
      <c r="D90" s="35">
        <v>1</v>
      </c>
      <c r="E90" s="35">
        <v>1</v>
      </c>
      <c r="F90" s="35">
        <v>1</v>
      </c>
      <c r="G90" s="35">
        <v>0.5</v>
      </c>
      <c r="H90" s="35">
        <v>1</v>
      </c>
      <c r="I90" s="35"/>
      <c r="J90" s="41"/>
    </row>
    <row r="91" spans="1:9" ht="151.5" hidden="1">
      <c r="A91" s="129" t="s">
        <v>95</v>
      </c>
      <c r="B91" s="28" t="s">
        <v>52</v>
      </c>
      <c r="C91" s="7">
        <v>14080.4</v>
      </c>
      <c r="D91" s="7">
        <v>109890.9</v>
      </c>
      <c r="E91" s="7">
        <v>52080.4</v>
      </c>
      <c r="F91" s="7">
        <v>2904.2</v>
      </c>
      <c r="G91" s="7">
        <v>69528</v>
      </c>
      <c r="H91" s="7">
        <v>2762.1</v>
      </c>
      <c r="I91" s="7">
        <v>7.9</v>
      </c>
    </row>
    <row r="92" spans="1:9" ht="181.5" hidden="1">
      <c r="A92" s="129"/>
      <c r="B92" s="28" t="s">
        <v>42</v>
      </c>
      <c r="C92" s="7">
        <v>14180.4</v>
      </c>
      <c r="D92" s="7">
        <v>110804.1</v>
      </c>
      <c r="E92" s="7">
        <v>52097.3</v>
      </c>
      <c r="F92" s="7">
        <v>2904.5</v>
      </c>
      <c r="G92" s="7">
        <v>71038.4</v>
      </c>
      <c r="H92" s="7">
        <v>2801.3</v>
      </c>
      <c r="I92" s="7">
        <v>8</v>
      </c>
    </row>
    <row r="93" spans="1:9" ht="60" hidden="1">
      <c r="A93" s="129"/>
      <c r="B93" s="43" t="s">
        <v>0</v>
      </c>
      <c r="C93" s="8">
        <f>C91/C92</f>
        <v>0.992948012749993</v>
      </c>
      <c r="D93" s="8">
        <f aca="true" t="shared" si="5" ref="D93:I93">D91/D92</f>
        <v>0.9917584277116098</v>
      </c>
      <c r="E93" s="8">
        <f t="shared" si="5"/>
        <v>0.9996756069892297</v>
      </c>
      <c r="F93" s="8">
        <f t="shared" si="5"/>
        <v>0.9998967119986227</v>
      </c>
      <c r="G93" s="8">
        <f t="shared" si="5"/>
        <v>0.9787382598707179</v>
      </c>
      <c r="H93" s="8">
        <f t="shared" si="5"/>
        <v>0.9860064969835433</v>
      </c>
      <c r="I93" s="8">
        <f t="shared" si="5"/>
        <v>0.9875</v>
      </c>
    </row>
    <row r="94" spans="1:9" ht="118.5" customHeight="1">
      <c r="A94" s="129"/>
      <c r="B94" s="42" t="s">
        <v>9</v>
      </c>
      <c r="C94" s="35">
        <v>1</v>
      </c>
      <c r="D94" s="35">
        <v>1</v>
      </c>
      <c r="E94" s="35">
        <v>1</v>
      </c>
      <c r="F94" s="35">
        <v>1</v>
      </c>
      <c r="G94" s="35">
        <v>1</v>
      </c>
      <c r="H94" s="35">
        <v>0.8</v>
      </c>
      <c r="I94" s="35"/>
    </row>
    <row r="95" spans="1:9" ht="226.5" hidden="1">
      <c r="A95" s="129" t="s">
        <v>96</v>
      </c>
      <c r="B95" s="28" t="s">
        <v>43</v>
      </c>
      <c r="C95" s="7">
        <v>16</v>
      </c>
      <c r="D95" s="7">
        <v>15</v>
      </c>
      <c r="E95" s="7">
        <v>15</v>
      </c>
      <c r="F95" s="7">
        <v>16</v>
      </c>
      <c r="G95" s="7">
        <v>16</v>
      </c>
      <c r="H95" s="7">
        <v>13</v>
      </c>
      <c r="I95" s="7">
        <v>2</v>
      </c>
    </row>
    <row r="96" spans="1:9" ht="60" hidden="1">
      <c r="A96" s="129"/>
      <c r="B96" s="28" t="s">
        <v>12</v>
      </c>
      <c r="C96" s="7">
        <v>12</v>
      </c>
      <c r="D96" s="7">
        <v>12</v>
      </c>
      <c r="E96" s="7">
        <v>12</v>
      </c>
      <c r="F96" s="7">
        <v>12</v>
      </c>
      <c r="G96" s="7">
        <v>12</v>
      </c>
      <c r="H96" s="7">
        <v>12</v>
      </c>
      <c r="I96" s="7">
        <v>12</v>
      </c>
    </row>
    <row r="97" spans="1:9" ht="60" hidden="1">
      <c r="A97" s="129"/>
      <c r="B97" s="43" t="s">
        <v>0</v>
      </c>
      <c r="C97" s="8">
        <f>C95/12</f>
        <v>1.3333333333333333</v>
      </c>
      <c r="D97" s="8">
        <f aca="true" t="shared" si="6" ref="D97:I97">D95/12</f>
        <v>1.25</v>
      </c>
      <c r="E97" s="8">
        <f t="shared" si="6"/>
        <v>1.25</v>
      </c>
      <c r="F97" s="8">
        <f t="shared" si="6"/>
        <v>1.3333333333333333</v>
      </c>
      <c r="G97" s="8">
        <f t="shared" si="6"/>
        <v>1.3333333333333333</v>
      </c>
      <c r="H97" s="8">
        <f t="shared" si="6"/>
        <v>1.0833333333333333</v>
      </c>
      <c r="I97" s="8">
        <f t="shared" si="6"/>
        <v>0.16666666666666666</v>
      </c>
    </row>
    <row r="98" spans="1:9" ht="132" customHeight="1">
      <c r="A98" s="129"/>
      <c r="B98" s="42" t="s">
        <v>9</v>
      </c>
      <c r="C98" s="35">
        <v>0.6</v>
      </c>
      <c r="D98" s="35">
        <v>0.6</v>
      </c>
      <c r="E98" s="35">
        <v>0.6</v>
      </c>
      <c r="F98" s="35">
        <v>0.6</v>
      </c>
      <c r="G98" s="35">
        <v>0.6</v>
      </c>
      <c r="H98" s="35">
        <v>0.6</v>
      </c>
      <c r="I98" s="35"/>
    </row>
    <row r="99" spans="1:9" ht="301.5" hidden="1">
      <c r="A99" s="129" t="s">
        <v>97</v>
      </c>
      <c r="B99" s="28" t="s">
        <v>44</v>
      </c>
      <c r="C99" s="7"/>
      <c r="D99" s="7"/>
      <c r="E99" s="7"/>
      <c r="F99" s="7">
        <v>1</v>
      </c>
      <c r="G99" s="7">
        <v>1</v>
      </c>
      <c r="H99" s="7"/>
      <c r="I99" s="7"/>
    </row>
    <row r="100" spans="1:9" ht="131.25" customHeight="1">
      <c r="A100" s="129"/>
      <c r="B100" s="42" t="s">
        <v>9</v>
      </c>
      <c r="C100" s="35">
        <f>C99*(-0.5)</f>
        <v>0</v>
      </c>
      <c r="D100" s="35">
        <f>D99*(-0.5)</f>
        <v>0</v>
      </c>
      <c r="E100" s="35">
        <f>E99*(-0.5)</f>
        <v>0</v>
      </c>
      <c r="F100" s="35">
        <v>-2</v>
      </c>
      <c r="G100" s="35">
        <f>G99*(-0.5)</f>
        <v>-0.5</v>
      </c>
      <c r="H100" s="35">
        <f>H99*(-0.5)</f>
        <v>0</v>
      </c>
      <c r="I100" s="45"/>
    </row>
    <row r="101" spans="1:9" ht="75.75" customHeight="1" hidden="1">
      <c r="A101" s="129" t="s">
        <v>98</v>
      </c>
      <c r="B101" s="28" t="s">
        <v>67</v>
      </c>
      <c r="C101" s="7">
        <v>5</v>
      </c>
      <c r="D101" s="7">
        <v>190</v>
      </c>
      <c r="E101" s="7">
        <v>20</v>
      </c>
      <c r="F101" s="7">
        <v>5</v>
      </c>
      <c r="G101" s="7">
        <v>22</v>
      </c>
      <c r="H101" s="7">
        <v>4</v>
      </c>
      <c r="I101" s="7">
        <v>1</v>
      </c>
    </row>
    <row r="102" spans="1:9" ht="97.5" customHeight="1" hidden="1">
      <c r="A102" s="129"/>
      <c r="B102" s="28" t="s">
        <v>68</v>
      </c>
      <c r="C102" s="7">
        <v>880</v>
      </c>
      <c r="D102" s="7">
        <v>25890</v>
      </c>
      <c r="E102" s="7">
        <v>4214</v>
      </c>
      <c r="F102" s="7">
        <v>202</v>
      </c>
      <c r="G102" s="7">
        <v>2622</v>
      </c>
      <c r="H102" s="7">
        <v>288</v>
      </c>
      <c r="I102" s="7">
        <v>374</v>
      </c>
    </row>
    <row r="103" spans="1:9" ht="60" hidden="1">
      <c r="A103" s="129"/>
      <c r="B103" s="43" t="s">
        <v>0</v>
      </c>
      <c r="C103" s="8">
        <f>C101/C102</f>
        <v>0.005681818181818182</v>
      </c>
      <c r="D103" s="8">
        <f aca="true" t="shared" si="7" ref="D103:I103">D101/D102</f>
        <v>0.007338740826573967</v>
      </c>
      <c r="E103" s="8">
        <v>0.01</v>
      </c>
      <c r="F103" s="8">
        <f t="shared" si="7"/>
        <v>0.024752475247524754</v>
      </c>
      <c r="G103" s="8">
        <f t="shared" si="7"/>
        <v>0.008390541571319604</v>
      </c>
      <c r="H103" s="8">
        <f t="shared" si="7"/>
        <v>0.013888888888888888</v>
      </c>
      <c r="I103" s="8">
        <f t="shared" si="7"/>
        <v>0.00267379679144385</v>
      </c>
    </row>
    <row r="104" spans="1:9" ht="168.75" customHeight="1">
      <c r="A104" s="129"/>
      <c r="B104" s="42" t="s">
        <v>9</v>
      </c>
      <c r="C104" s="35">
        <v>0.6</v>
      </c>
      <c r="D104" s="35">
        <v>0.6</v>
      </c>
      <c r="E104" s="35">
        <v>0.6</v>
      </c>
      <c r="F104" s="35">
        <v>0.6</v>
      </c>
      <c r="G104" s="35">
        <v>0.6</v>
      </c>
      <c r="H104" s="35">
        <v>0.6</v>
      </c>
      <c r="I104" s="35"/>
    </row>
    <row r="105" spans="1:9" ht="33.75" customHeight="1">
      <c r="A105" s="129" t="s">
        <v>115</v>
      </c>
      <c r="B105" s="33" t="s">
        <v>56</v>
      </c>
      <c r="C105" s="35"/>
      <c r="D105" s="35"/>
      <c r="E105" s="35"/>
      <c r="F105" s="35"/>
      <c r="G105" s="35"/>
      <c r="H105" s="35"/>
      <c r="I105" s="35"/>
    </row>
    <row r="106" spans="1:9" ht="186.75" customHeight="1">
      <c r="A106" s="129"/>
      <c r="B106" s="42" t="s">
        <v>9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/>
    </row>
    <row r="107" spans="1:9" ht="16.5">
      <c r="A107" s="61"/>
      <c r="B107" s="127" t="s">
        <v>100</v>
      </c>
      <c r="C107" s="128"/>
      <c r="D107" s="128"/>
      <c r="E107" s="128"/>
      <c r="F107" s="128"/>
      <c r="G107" s="128"/>
      <c r="H107" s="128"/>
      <c r="I107" s="128"/>
    </row>
    <row r="108" spans="1:9" ht="24" customHeight="1" hidden="1">
      <c r="A108" s="129" t="s">
        <v>116</v>
      </c>
      <c r="B108" s="27" t="s">
        <v>45</v>
      </c>
      <c r="C108" s="2">
        <v>0</v>
      </c>
      <c r="D108" s="2">
        <v>1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35.75" customHeight="1">
      <c r="A109" s="129"/>
      <c r="B109" s="42" t="s">
        <v>9</v>
      </c>
      <c r="C109" s="50">
        <v>0</v>
      </c>
      <c r="D109" s="50">
        <v>-1</v>
      </c>
      <c r="E109" s="50">
        <v>0</v>
      </c>
      <c r="F109" s="50">
        <v>0</v>
      </c>
      <c r="G109" s="50">
        <v>0</v>
      </c>
      <c r="H109" s="50">
        <v>0</v>
      </c>
      <c r="I109" s="50"/>
    </row>
    <row r="110" spans="1:9" ht="301.5" hidden="1">
      <c r="A110" s="129" t="s">
        <v>102</v>
      </c>
      <c r="B110" s="28" t="s">
        <v>46</v>
      </c>
      <c r="C110" s="51">
        <v>0</v>
      </c>
      <c r="D110" s="51">
        <v>0</v>
      </c>
      <c r="E110" s="51">
        <v>0</v>
      </c>
      <c r="F110" s="51">
        <v>0</v>
      </c>
      <c r="G110" s="51">
        <v>0</v>
      </c>
      <c r="H110" s="51">
        <v>0</v>
      </c>
      <c r="I110" s="51">
        <v>0</v>
      </c>
    </row>
    <row r="111" spans="1:9" ht="78" customHeight="1">
      <c r="A111" s="129"/>
      <c r="B111" s="42" t="s">
        <v>9</v>
      </c>
      <c r="C111" s="50">
        <v>0</v>
      </c>
      <c r="D111" s="50">
        <v>-0.2</v>
      </c>
      <c r="E111" s="50">
        <v>0</v>
      </c>
      <c r="F111" s="50">
        <v>0</v>
      </c>
      <c r="G111" s="50">
        <v>0</v>
      </c>
      <c r="H111" s="50">
        <v>0</v>
      </c>
      <c r="I111" s="50"/>
    </row>
    <row r="112" spans="1:9" ht="16.5">
      <c r="A112" s="61"/>
      <c r="B112" s="93" t="s">
        <v>103</v>
      </c>
      <c r="C112" s="93"/>
      <c r="D112" s="93"/>
      <c r="E112" s="93"/>
      <c r="F112" s="93"/>
      <c r="G112" s="93"/>
      <c r="H112" s="93"/>
      <c r="I112" s="93"/>
    </row>
    <row r="113" spans="1:9" ht="185.25" customHeight="1" hidden="1">
      <c r="A113" s="129" t="s">
        <v>117</v>
      </c>
      <c r="B113" s="28" t="s">
        <v>47</v>
      </c>
      <c r="C113" s="52">
        <v>0</v>
      </c>
      <c r="D113" s="52">
        <v>-1</v>
      </c>
      <c r="E113" s="52">
        <v>0</v>
      </c>
      <c r="F113" s="52">
        <v>0</v>
      </c>
      <c r="G113" s="52">
        <v>0</v>
      </c>
      <c r="H113" s="52">
        <v>0</v>
      </c>
      <c r="I113" s="52">
        <v>0</v>
      </c>
    </row>
    <row r="114" spans="1:9" ht="128.25" customHeight="1">
      <c r="A114" s="129"/>
      <c r="B114" s="42" t="s">
        <v>9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</v>
      </c>
      <c r="I114" s="53"/>
    </row>
    <row r="115" spans="1:9" ht="179.25" customHeight="1" hidden="1">
      <c r="A115" s="129" t="s">
        <v>105</v>
      </c>
      <c r="B115" s="28" t="s">
        <v>48</v>
      </c>
      <c r="C115" s="52">
        <v>0</v>
      </c>
      <c r="D115" s="52">
        <v>5</v>
      </c>
      <c r="E115" s="52">
        <v>0</v>
      </c>
      <c r="F115" s="52">
        <v>0</v>
      </c>
      <c r="G115" s="52">
        <v>1</v>
      </c>
      <c r="H115" s="52">
        <v>0</v>
      </c>
      <c r="I115" s="52">
        <v>0</v>
      </c>
    </row>
    <row r="116" spans="1:9" ht="144" customHeight="1">
      <c r="A116" s="129"/>
      <c r="B116" s="42" t="s">
        <v>9</v>
      </c>
      <c r="C116" s="53">
        <v>0</v>
      </c>
      <c r="D116" s="53">
        <v>-0.5</v>
      </c>
      <c r="E116" s="53">
        <v>0</v>
      </c>
      <c r="F116" s="53">
        <v>-0.5</v>
      </c>
      <c r="G116" s="53">
        <v>0</v>
      </c>
      <c r="H116" s="54">
        <v>0</v>
      </c>
      <c r="I116" s="53"/>
    </row>
    <row r="117" spans="1:9" ht="121.5" customHeight="1" hidden="1">
      <c r="A117" s="129" t="s">
        <v>106</v>
      </c>
      <c r="B117" s="28" t="s">
        <v>49</v>
      </c>
      <c r="C117" s="52">
        <v>-0.5</v>
      </c>
      <c r="D117" s="52">
        <v>9</v>
      </c>
      <c r="E117" s="52">
        <v>2</v>
      </c>
      <c r="F117" s="52">
        <v>0</v>
      </c>
      <c r="G117" s="52">
        <v>1</v>
      </c>
      <c r="H117" s="52">
        <v>1</v>
      </c>
      <c r="I117" s="52">
        <v>0</v>
      </c>
    </row>
    <row r="118" spans="1:9" ht="132" customHeight="1">
      <c r="A118" s="129"/>
      <c r="B118" s="42" t="s">
        <v>9</v>
      </c>
      <c r="C118" s="53">
        <v>0</v>
      </c>
      <c r="D118" s="54">
        <v>-0.5</v>
      </c>
      <c r="E118" s="53">
        <v>-0.5</v>
      </c>
      <c r="F118" s="53">
        <v>0</v>
      </c>
      <c r="G118" s="53">
        <v>-0.5</v>
      </c>
      <c r="H118" s="53">
        <v>0</v>
      </c>
      <c r="I118" s="53"/>
    </row>
    <row r="119" spans="1:9" ht="126.75" customHeight="1">
      <c r="A119" s="129" t="s">
        <v>118</v>
      </c>
      <c r="B119" s="55" t="s">
        <v>65</v>
      </c>
      <c r="C119" s="53">
        <v>0</v>
      </c>
      <c r="D119" s="54">
        <v>0</v>
      </c>
      <c r="E119" s="53">
        <v>0</v>
      </c>
      <c r="F119" s="53">
        <v>0</v>
      </c>
      <c r="G119" s="53">
        <v>0</v>
      </c>
      <c r="H119" s="53">
        <v>0</v>
      </c>
      <c r="I119" s="53"/>
    </row>
    <row r="120" spans="1:9" ht="123.75" customHeight="1">
      <c r="A120" s="129"/>
      <c r="B120" s="42" t="s">
        <v>9</v>
      </c>
      <c r="C120" s="53">
        <v>0</v>
      </c>
      <c r="D120" s="54">
        <v>0</v>
      </c>
      <c r="E120" s="53">
        <v>0</v>
      </c>
      <c r="F120" s="53">
        <v>0</v>
      </c>
      <c r="G120" s="53">
        <v>0</v>
      </c>
      <c r="H120" s="53">
        <v>0</v>
      </c>
      <c r="I120" s="53"/>
    </row>
    <row r="121" spans="1:9" ht="16.5">
      <c r="A121" s="60"/>
      <c r="B121" s="107"/>
      <c r="C121" s="108"/>
      <c r="D121" s="108"/>
      <c r="E121" s="108"/>
      <c r="F121" s="108"/>
      <c r="G121" s="108"/>
      <c r="H121" s="108"/>
      <c r="I121" s="109"/>
    </row>
    <row r="122" spans="1:9" ht="177" customHeight="1" hidden="1">
      <c r="A122" s="129" t="s">
        <v>109</v>
      </c>
      <c r="B122" s="27" t="s">
        <v>50</v>
      </c>
      <c r="C122" s="2">
        <v>0</v>
      </c>
      <c r="D122" s="2">
        <v>1</v>
      </c>
      <c r="E122" s="2">
        <v>1</v>
      </c>
      <c r="F122" s="2">
        <v>0</v>
      </c>
      <c r="G122" s="2">
        <v>1</v>
      </c>
      <c r="H122" s="2">
        <v>0</v>
      </c>
      <c r="I122" s="2">
        <v>0</v>
      </c>
    </row>
    <row r="123" spans="1:9" ht="169.5" customHeight="1">
      <c r="A123" s="129"/>
      <c r="B123" s="42" t="s">
        <v>9</v>
      </c>
      <c r="C123" s="51">
        <v>1</v>
      </c>
      <c r="D123" s="51">
        <v>1</v>
      </c>
      <c r="E123" s="51">
        <v>1</v>
      </c>
      <c r="F123" s="51">
        <v>1</v>
      </c>
      <c r="G123" s="51">
        <v>1</v>
      </c>
      <c r="H123" s="51">
        <v>1</v>
      </c>
      <c r="I123" s="51"/>
    </row>
    <row r="124" spans="1:9" ht="207" customHeight="1" hidden="1">
      <c r="A124" s="129" t="s">
        <v>110</v>
      </c>
      <c r="B124" s="56" t="s">
        <v>66</v>
      </c>
      <c r="C124" s="57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</row>
    <row r="125" spans="1:9" ht="141" customHeight="1">
      <c r="A125" s="129"/>
      <c r="B125" s="42" t="s">
        <v>9</v>
      </c>
      <c r="C125" s="57">
        <v>1</v>
      </c>
      <c r="D125" s="51">
        <v>1</v>
      </c>
      <c r="E125" s="51">
        <v>1</v>
      </c>
      <c r="F125" s="51">
        <v>1</v>
      </c>
      <c r="G125" s="51">
        <v>1</v>
      </c>
      <c r="H125" s="51">
        <v>1</v>
      </c>
      <c r="I125" s="51"/>
    </row>
    <row r="126" spans="1:9" ht="22.5" customHeight="1">
      <c r="A126" s="127" t="s">
        <v>1</v>
      </c>
      <c r="B126" s="127"/>
      <c r="C126" s="16">
        <f aca="true" t="shared" si="8" ref="C126:H126">C21+C25+C77+C81+C86+C90+C94+C98+C100+C104+C106+C109+C111+C114+C116+C118+C119+C120+C123+C125</f>
        <v>9.95</v>
      </c>
      <c r="D126" s="16">
        <f t="shared" si="8"/>
        <v>7.749999999999999</v>
      </c>
      <c r="E126" s="16">
        <f t="shared" si="8"/>
        <v>9.45</v>
      </c>
      <c r="F126" s="16">
        <f t="shared" si="8"/>
        <v>7.449999999999999</v>
      </c>
      <c r="G126" s="16">
        <f t="shared" si="8"/>
        <v>8.45</v>
      </c>
      <c r="H126" s="16">
        <f t="shared" si="8"/>
        <v>9.75</v>
      </c>
      <c r="I126" s="16"/>
    </row>
    <row r="127" spans="1:9" ht="27.75" customHeight="1">
      <c r="A127" s="101" t="s">
        <v>72</v>
      </c>
      <c r="B127" s="101"/>
      <c r="C127" s="40">
        <v>1</v>
      </c>
      <c r="D127" s="40" t="s">
        <v>74</v>
      </c>
      <c r="E127" s="40" t="s">
        <v>74</v>
      </c>
      <c r="F127" s="40">
        <v>3</v>
      </c>
      <c r="G127" s="40" t="s">
        <v>74</v>
      </c>
      <c r="H127" s="40">
        <v>2</v>
      </c>
      <c r="I127" s="40"/>
    </row>
    <row r="128" spans="1:9" ht="22.5" customHeight="1">
      <c r="A128" s="101" t="s">
        <v>73</v>
      </c>
      <c r="B128" s="101"/>
      <c r="C128" s="40" t="s">
        <v>74</v>
      </c>
      <c r="D128" s="40">
        <v>3</v>
      </c>
      <c r="E128" s="40">
        <v>1</v>
      </c>
      <c r="F128" s="40" t="s">
        <v>74</v>
      </c>
      <c r="G128" s="40">
        <v>2</v>
      </c>
      <c r="H128" s="40" t="s">
        <v>74</v>
      </c>
      <c r="I128" s="40"/>
    </row>
    <row r="130" spans="1:6" ht="33">
      <c r="A130" s="62" t="s">
        <v>70</v>
      </c>
      <c r="F130" s="1" t="s">
        <v>71</v>
      </c>
    </row>
  </sheetData>
  <sheetProtection/>
  <mergeCells count="59">
    <mergeCell ref="A128:B128"/>
    <mergeCell ref="C5:D5"/>
    <mergeCell ref="A4:H4"/>
    <mergeCell ref="H1:I1"/>
    <mergeCell ref="A2:I2"/>
    <mergeCell ref="A3:I3"/>
    <mergeCell ref="A6:B7"/>
    <mergeCell ref="C6:I6"/>
    <mergeCell ref="A8:A12"/>
    <mergeCell ref="A13:A15"/>
    <mergeCell ref="A17:I17"/>
    <mergeCell ref="A18:A21"/>
    <mergeCell ref="A22:A25"/>
    <mergeCell ref="A26:I26"/>
    <mergeCell ref="A27:A33"/>
    <mergeCell ref="D28:F28"/>
    <mergeCell ref="B29:I29"/>
    <mergeCell ref="B32:I32"/>
    <mergeCell ref="A34:A40"/>
    <mergeCell ref="B35:I35"/>
    <mergeCell ref="B38:I38"/>
    <mergeCell ref="A41:A50"/>
    <mergeCell ref="B41:I41"/>
    <mergeCell ref="B44:I44"/>
    <mergeCell ref="D47:G47"/>
    <mergeCell ref="B48:I48"/>
    <mergeCell ref="A51:A57"/>
    <mergeCell ref="B51:I51"/>
    <mergeCell ref="B54:I54"/>
    <mergeCell ref="B57:I57"/>
    <mergeCell ref="A58:A64"/>
    <mergeCell ref="B60:I60"/>
    <mergeCell ref="B63:I63"/>
    <mergeCell ref="A65:A71"/>
    <mergeCell ref="B66:I66"/>
    <mergeCell ref="B70:I70"/>
    <mergeCell ref="A72:A77"/>
    <mergeCell ref="B73:I73"/>
    <mergeCell ref="A78:A81"/>
    <mergeCell ref="A82:A86"/>
    <mergeCell ref="A87:A90"/>
    <mergeCell ref="A91:A94"/>
    <mergeCell ref="A119:A120"/>
    <mergeCell ref="A95:A98"/>
    <mergeCell ref="A99:A100"/>
    <mergeCell ref="A101:A104"/>
    <mergeCell ref="A105:A106"/>
    <mergeCell ref="B107:I107"/>
    <mergeCell ref="A108:A109"/>
    <mergeCell ref="B121:I121"/>
    <mergeCell ref="A122:A123"/>
    <mergeCell ref="A124:A125"/>
    <mergeCell ref="A126:B126"/>
    <mergeCell ref="A127:B127"/>
    <mergeCell ref="A110:A111"/>
    <mergeCell ref="B112:I112"/>
    <mergeCell ref="A113:A114"/>
    <mergeCell ref="A115:A116"/>
    <mergeCell ref="A117:A118"/>
  </mergeCells>
  <printOptions/>
  <pageMargins left="0.7" right="0.7" top="0.75" bottom="0.75" header="0.3" footer="0.3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Оричевского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контроль</cp:lastModifiedBy>
  <cp:lastPrinted>2017-05-31T05:46:15Z</cp:lastPrinted>
  <dcterms:created xsi:type="dcterms:W3CDTF">2010-10-08T10:24:43Z</dcterms:created>
  <dcterms:modified xsi:type="dcterms:W3CDTF">2017-05-31T12:10:03Z</dcterms:modified>
  <cp:category/>
  <cp:version/>
  <cp:contentType/>
  <cp:contentStatus/>
</cp:coreProperties>
</file>